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<sst xmlns="http://schemas.openxmlformats.org/spreadsheetml/2006/main" count="6631" uniqueCount="2153">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</sst>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8">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20"/>
      <color indexed="8"/>
      <name val="Times New Roman"/>
      <family val="1"/>
    </font>
    <font>
      <sz val="18"/>
      <color indexed="8"/>
      <name val="Times New Roman"/>
      <family val="1"/>
    </font>
    <font>
      <b/>
      <sz val="11"/>
      <color indexed="8"/>
      <name val="Times New Roman"/>
      <family val="1"/>
    </font>
    <font>
      <b/>
      <sz val="20"/>
      <color indexed="10"/>
      <name val="Times New Roman"/>
      <family val="1"/>
    </font>
    <font>
      <sz val="80"/>
      <name val="Calibri"/>
      <family val="2"/>
    </font>
    <font>
      <b/>
      <sz val="24"/>
      <color indexed="8"/>
      <name val="Calibri"/>
      <family val="0"/>
    </font>
    <font>
      <b/>
      <u val="single"/>
      <sz val="16"/>
      <color indexed="8"/>
      <name val="Times New Roman"/>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11"/>
      <color theme="1"/>
      <name val="Times New Roman"/>
      <family val="1"/>
    </font>
    <font>
      <b/>
      <sz val="20"/>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thin"/>
      <right style="thin"/>
      <top/>
      <bottom style="medium"/>
    </border>
    <border>
      <left style="thin"/>
      <right style="medium"/>
      <top/>
      <bottom style="medium"/>
    </border>
    <border>
      <left style="thin"/>
      <right/>
      <top style="medium"/>
      <bottom style="thin"/>
    </border>
    <border>
      <left style="medium"/>
      <right/>
      <top style="thin"/>
      <bottom/>
    </border>
    <border>
      <left/>
      <right style="medium"/>
      <top style="thin"/>
      <bottom/>
    </border>
    <border>
      <left style="medium"/>
      <right/>
      <top style="thin"/>
      <bottom style="thin"/>
    </border>
    <border>
      <left style="thin"/>
      <right/>
      <top style="thin"/>
      <bottom style="thin"/>
    </border>
    <border>
      <left/>
      <right style="medium"/>
      <top style="thin"/>
      <bottom style="thin"/>
    </border>
    <border>
      <left/>
      <right style="thin"/>
      <top/>
      <bottom style="medium"/>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right style="medium"/>
      <top style="thin"/>
      <bottom style="medium"/>
    </border>
    <border>
      <left style="medium"/>
      <right/>
      <top/>
      <bottom style="thin"/>
    </border>
    <border>
      <left style="medium"/>
      <right/>
      <top style="thin"/>
      <bottom style="medium"/>
    </border>
    <border>
      <left/>
      <right style="medium"/>
      <top/>
      <bottom style="thin"/>
    </border>
    <border>
      <left/>
      <right style="thin"/>
      <top style="medium"/>
      <bottom/>
    </border>
    <border>
      <left style="thin"/>
      <right style="medium"/>
      <top style="thin"/>
      <bottom style="thin"/>
    </border>
    <border>
      <left style="medium"/>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1"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2"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79" fillId="34" borderId="0" xfId="0" applyFont="1" applyFill="1" applyAlignment="1" applyProtection="1">
      <alignment/>
      <protection/>
    </xf>
    <xf numFmtId="0" fontId="0" fillId="34" borderId="0" xfId="0" applyFill="1" applyBorder="1" applyAlignment="1" applyProtection="1">
      <alignment/>
      <protection/>
    </xf>
    <xf numFmtId="0" fontId="83" fillId="34" borderId="10"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0" xfId="0" applyFont="1" applyFill="1" applyBorder="1" applyAlignment="1" applyProtection="1">
      <alignment/>
      <protection/>
    </xf>
    <xf numFmtId="0" fontId="83"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3" fillId="34" borderId="12" xfId="0" applyFont="1" applyFill="1" applyBorder="1" applyAlignment="1" applyProtection="1">
      <alignment vertical="center"/>
      <protection/>
    </xf>
    <xf numFmtId="0" fontId="83" fillId="34" borderId="12" xfId="0" applyFont="1" applyFill="1" applyBorder="1" applyAlignment="1" applyProtection="1">
      <alignment/>
      <protection/>
    </xf>
    <xf numFmtId="0" fontId="83" fillId="34" borderId="13" xfId="0" applyFont="1" applyFill="1" applyBorder="1" applyAlignment="1" applyProtection="1">
      <alignment/>
      <protection/>
    </xf>
    <xf numFmtId="0" fontId="84"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5" fillId="34" borderId="0" xfId="0" applyFont="1" applyFill="1" applyBorder="1" applyAlignment="1" applyProtection="1">
      <alignment/>
      <protection hidden="1"/>
    </xf>
    <xf numFmtId="0" fontId="85" fillId="34" borderId="15" xfId="0" applyFont="1" applyFill="1" applyBorder="1" applyAlignment="1" applyProtection="1">
      <alignment/>
      <protection hidden="1"/>
    </xf>
    <xf numFmtId="0" fontId="85" fillId="34" borderId="11" xfId="0" applyFont="1" applyFill="1" applyBorder="1" applyAlignment="1" applyProtection="1">
      <alignment/>
      <protection hidden="1"/>
    </xf>
    <xf numFmtId="0" fontId="85" fillId="34" borderId="16" xfId="0" applyFont="1" applyFill="1" applyBorder="1" applyAlignment="1" applyProtection="1">
      <alignment/>
      <protection hidden="1"/>
    </xf>
    <xf numFmtId="0" fontId="86" fillId="34" borderId="10" xfId="0" applyFont="1" applyFill="1" applyBorder="1" applyAlignment="1" applyProtection="1">
      <alignment/>
      <protection hidden="1"/>
    </xf>
    <xf numFmtId="0" fontId="86" fillId="34" borderId="0" xfId="0" applyFont="1" applyFill="1" applyBorder="1" applyAlignment="1" applyProtection="1">
      <alignment/>
      <protection hidden="1"/>
    </xf>
    <xf numFmtId="0" fontId="87" fillId="34" borderId="11" xfId="0" applyFont="1" applyFill="1" applyBorder="1" applyAlignment="1" applyProtection="1">
      <alignment/>
      <protection hidden="1"/>
    </xf>
    <xf numFmtId="0" fontId="87" fillId="33" borderId="0" xfId="0" applyFont="1" applyFill="1" applyAlignment="1" applyProtection="1">
      <alignment/>
      <protection hidden="1"/>
    </xf>
    <xf numFmtId="0" fontId="87" fillId="33" borderId="0" xfId="0" applyNumberFormat="1" applyFont="1" applyFill="1" applyAlignment="1" applyProtection="1">
      <alignment/>
      <protection hidden="1"/>
    </xf>
    <xf numFmtId="0" fontId="87" fillId="34" borderId="0" xfId="0" applyFont="1" applyFill="1" applyAlignment="1" applyProtection="1">
      <alignment/>
      <protection hidden="1"/>
    </xf>
    <xf numFmtId="0" fontId="88" fillId="34" borderId="0" xfId="0" applyFont="1" applyFill="1" applyAlignment="1" applyProtection="1">
      <alignment/>
      <protection hidden="1"/>
    </xf>
    <xf numFmtId="0" fontId="89" fillId="0" borderId="17" xfId="0" applyFont="1" applyFill="1" applyBorder="1" applyAlignment="1" applyProtection="1">
      <alignment horizontal="center" vertical="center"/>
      <protection/>
    </xf>
    <xf numFmtId="0" fontId="90" fillId="34" borderId="10" xfId="0" applyFont="1" applyFill="1" applyBorder="1" applyAlignment="1" applyProtection="1">
      <alignment/>
      <protection hidden="1"/>
    </xf>
    <xf numFmtId="0" fontId="90" fillId="34" borderId="0" xfId="0" applyFont="1" applyFill="1" applyBorder="1" applyAlignment="1" applyProtection="1">
      <alignment/>
      <protection hidden="1"/>
    </xf>
    <xf numFmtId="0" fontId="89" fillId="34" borderId="18" xfId="0" applyFont="1" applyFill="1" applyBorder="1" applyAlignment="1" applyProtection="1">
      <alignment horizontal="center" vertical="center"/>
      <protection/>
    </xf>
    <xf numFmtId="0" fontId="89"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7"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4"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1" fillId="34" borderId="0" xfId="0" applyFont="1" applyFill="1" applyAlignment="1" applyProtection="1">
      <alignment horizontal="center" vertical="center"/>
      <protection/>
    </xf>
    <xf numFmtId="0" fontId="92" fillId="34" borderId="20" xfId="0" applyFont="1" applyFill="1" applyBorder="1" applyAlignment="1" applyProtection="1">
      <alignment horizontal="left" vertical="top"/>
      <protection/>
    </xf>
    <xf numFmtId="0" fontId="92" fillId="34" borderId="21" xfId="0" applyFont="1" applyFill="1" applyBorder="1" applyAlignment="1" applyProtection="1">
      <alignment horizontal="left" vertical="top"/>
      <protection/>
    </xf>
    <xf numFmtId="0" fontId="92" fillId="34" borderId="22" xfId="0" applyFont="1" applyFill="1" applyBorder="1" applyAlignment="1" applyProtection="1">
      <alignment horizontal="left" vertical="center" wrapText="1"/>
      <protection/>
    </xf>
    <xf numFmtId="0" fontId="89" fillId="34" borderId="0" xfId="0" applyFont="1" applyFill="1" applyAlignment="1">
      <alignment horizontal="justify" vertical="top"/>
    </xf>
    <xf numFmtId="0" fontId="90" fillId="34" borderId="0" xfId="0" applyFont="1" applyFill="1" applyAlignment="1" applyProtection="1">
      <alignment horizontal="justify" vertical="top" wrapText="1"/>
      <protection/>
    </xf>
    <xf numFmtId="0" fontId="89" fillId="34" borderId="0" xfId="0" applyFont="1" applyFill="1" applyAlignment="1">
      <alignment horizontal="justify" vertical="center"/>
    </xf>
    <xf numFmtId="0" fontId="89"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3"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3" fillId="34" borderId="0" xfId="0" applyNumberFormat="1" applyFont="1" applyFill="1" applyBorder="1" applyAlignment="1" applyProtection="1">
      <alignment horizontal="left"/>
      <protection hidden="1"/>
    </xf>
    <xf numFmtId="0" fontId="93" fillId="34" borderId="0" xfId="0" applyFont="1" applyFill="1" applyBorder="1" applyAlignment="1" applyProtection="1">
      <alignment/>
      <protection/>
    </xf>
    <xf numFmtId="0" fontId="93" fillId="34" borderId="11" xfId="0" applyFont="1" applyFill="1" applyBorder="1" applyAlignment="1" applyProtection="1">
      <alignment/>
      <protection/>
    </xf>
    <xf numFmtId="0" fontId="0" fillId="34" borderId="12" xfId="0" applyFill="1" applyBorder="1" applyAlignment="1" applyProtection="1">
      <alignment/>
      <protection/>
    </xf>
    <xf numFmtId="0" fontId="92"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1" fillId="34" borderId="0" xfId="0" applyFont="1" applyFill="1" applyAlignment="1" applyProtection="1">
      <alignment horizontal="center" vertical="center"/>
      <protection hidden="1"/>
    </xf>
    <xf numFmtId="0" fontId="92" fillId="34" borderId="20" xfId="0" applyFont="1" applyFill="1" applyBorder="1" applyAlignment="1" applyProtection="1">
      <alignment horizontal="left" vertical="top"/>
      <protection hidden="1"/>
    </xf>
    <xf numFmtId="0" fontId="92" fillId="34" borderId="23" xfId="0" applyFont="1" applyFill="1" applyBorder="1" applyAlignment="1" applyProtection="1">
      <alignment horizontal="left" vertical="top" wrapText="1"/>
      <protection hidden="1"/>
    </xf>
    <xf numFmtId="0" fontId="92" fillId="34" borderId="21" xfId="0" applyFont="1" applyFill="1" applyBorder="1" applyAlignment="1" applyProtection="1">
      <alignment horizontal="left" vertical="top"/>
      <protection hidden="1"/>
    </xf>
    <xf numFmtId="0" fontId="92" fillId="34" borderId="22" xfId="0" applyFont="1" applyFill="1" applyBorder="1" applyAlignment="1" applyProtection="1">
      <alignment horizontal="left" vertical="top" wrapText="1"/>
      <protection hidden="1"/>
    </xf>
    <xf numFmtId="0" fontId="94"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2" fillId="34" borderId="0" xfId="0" applyFont="1" applyFill="1" applyAlignment="1" applyProtection="1">
      <alignment horizontal="justify" vertical="top" wrapText="1"/>
      <protection hidden="1"/>
    </xf>
    <xf numFmtId="0" fontId="90"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89" fillId="34" borderId="0" xfId="0" applyFont="1" applyFill="1" applyAlignment="1" applyProtection="1">
      <alignment horizontal="justify" vertical="center" wrapText="1"/>
      <protection hidden="1"/>
    </xf>
    <xf numFmtId="0" fontId="89" fillId="34" borderId="0" xfId="0" applyFont="1" applyFill="1" applyAlignment="1" applyProtection="1">
      <alignment/>
      <protection hidden="1"/>
    </xf>
    <xf numFmtId="0" fontId="95" fillId="34" borderId="10" xfId="0" applyFont="1" applyFill="1" applyBorder="1" applyAlignment="1" applyProtection="1">
      <alignment horizontal="center" vertical="center"/>
      <protection hidden="1"/>
    </xf>
    <xf numFmtId="0" fontId="95" fillId="34" borderId="0" xfId="0" applyFont="1" applyFill="1" applyBorder="1" applyAlignment="1" applyProtection="1">
      <alignment horizontal="center" vertical="center"/>
      <protection hidden="1"/>
    </xf>
    <xf numFmtId="0" fontId="95"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7" fillId="33" borderId="0" xfId="0" applyNumberFormat="1" applyFont="1" applyFill="1" applyAlignment="1" applyProtection="1">
      <alignment vertical="center"/>
      <protection hidden="1" locked="0"/>
    </xf>
    <xf numFmtId="0" fontId="87" fillId="34" borderId="0" xfId="0" applyFont="1" applyFill="1" applyAlignment="1" applyProtection="1">
      <alignment vertical="center"/>
      <protection hidden="1" locked="0"/>
    </xf>
    <xf numFmtId="0" fontId="87"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7"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6" fillId="34" borderId="0" xfId="0" applyFont="1" applyFill="1" applyBorder="1" applyAlignment="1" applyProtection="1">
      <alignment vertical="center"/>
      <protection/>
    </xf>
    <xf numFmtId="0" fontId="83" fillId="34" borderId="0" xfId="0" applyFont="1" applyFill="1" applyBorder="1" applyAlignment="1" applyProtection="1">
      <alignment vertical="top"/>
      <protection/>
    </xf>
    <xf numFmtId="0" fontId="90" fillId="34" borderId="0" xfId="0" applyNumberFormat="1" applyFont="1" applyFill="1" applyBorder="1" applyAlignment="1">
      <alignment horizontal="center" vertical="center"/>
    </xf>
    <xf numFmtId="0" fontId="90" fillId="34" borderId="0" xfId="0" applyNumberFormat="1" applyFont="1" applyFill="1" applyBorder="1" applyAlignment="1">
      <alignment horizontal="left"/>
    </xf>
    <xf numFmtId="49" fontId="0" fillId="34" borderId="0" xfId="0" applyNumberFormat="1" applyFill="1" applyBorder="1" applyAlignment="1">
      <alignment/>
    </xf>
    <xf numFmtId="0" fontId="97" fillId="34" borderId="14" xfId="0" applyFont="1" applyFill="1" applyBorder="1" applyAlignment="1" applyProtection="1">
      <alignment vertical="center"/>
      <protection/>
    </xf>
    <xf numFmtId="43" fontId="0" fillId="35" borderId="0" xfId="42" applyFont="1" applyFill="1" applyAlignment="1" applyProtection="1">
      <alignment/>
      <protection hidden="1"/>
    </xf>
    <xf numFmtId="43" fontId="0" fillId="0" borderId="0" xfId="42" applyFont="1" applyFill="1" applyAlignment="1" applyProtection="1">
      <alignment/>
      <protection hidden="1"/>
    </xf>
    <xf numFmtId="0" fontId="87" fillId="33" borderId="0" xfId="0" applyNumberFormat="1" applyFont="1" applyFill="1" applyAlignment="1" applyProtection="1">
      <alignment horizontal="center"/>
      <protection hidden="1" locked="0"/>
    </xf>
    <xf numFmtId="0" fontId="83" fillId="34" borderId="0" xfId="0" applyNumberFormat="1" applyFont="1" applyFill="1" applyBorder="1" applyAlignment="1" applyProtection="1">
      <alignment vertical="center"/>
      <protection locked="0"/>
    </xf>
    <xf numFmtId="0" fontId="90" fillId="34" borderId="0" xfId="0" applyFont="1" applyFill="1" applyBorder="1" applyAlignment="1" applyProtection="1">
      <alignment horizontal="left"/>
      <protection hidden="1"/>
    </xf>
    <xf numFmtId="0" fontId="83" fillId="34" borderId="0" xfId="0" applyFont="1" applyFill="1" applyBorder="1" applyAlignment="1" applyProtection="1">
      <alignment horizontal="center" vertical="top"/>
      <protection/>
    </xf>
    <xf numFmtId="0" fontId="90" fillId="34" borderId="10" xfId="0" applyFont="1" applyFill="1" applyBorder="1" applyAlignment="1" applyProtection="1">
      <alignment horizontal="left"/>
      <protection hidden="1"/>
    </xf>
    <xf numFmtId="0" fontId="89" fillId="34" borderId="0" xfId="0" applyFont="1" applyFill="1" applyBorder="1" applyAlignment="1" applyProtection="1">
      <alignment/>
      <protection/>
    </xf>
    <xf numFmtId="0" fontId="89" fillId="34" borderId="11" xfId="0" applyFont="1" applyFill="1" applyBorder="1" applyAlignment="1" applyProtection="1">
      <alignment/>
      <protection/>
    </xf>
    <xf numFmtId="0" fontId="89" fillId="34" borderId="0" xfId="0" applyFont="1" applyFill="1" applyBorder="1" applyAlignment="1" applyProtection="1">
      <alignment horizontal="right" vertical="center"/>
      <protection/>
    </xf>
    <xf numFmtId="0" fontId="89" fillId="34" borderId="0" xfId="0" applyFont="1" applyFill="1" applyBorder="1" applyAlignment="1" applyProtection="1">
      <alignment horizontal="right"/>
      <protection/>
    </xf>
    <xf numFmtId="0" fontId="89" fillId="34" borderId="12" xfId="0" applyFont="1" applyFill="1" applyBorder="1" applyAlignment="1" applyProtection="1">
      <alignment/>
      <protection/>
    </xf>
    <xf numFmtId="0" fontId="89"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89" fillId="34" borderId="0" xfId="0" applyFont="1" applyFill="1" applyBorder="1" applyAlignment="1" applyProtection="1">
      <alignment/>
      <protection hidden="1"/>
    </xf>
    <xf numFmtId="0" fontId="89" fillId="34" borderId="11" xfId="0" applyFont="1" applyFill="1" applyBorder="1" applyAlignment="1" applyProtection="1">
      <alignment/>
      <protection hidden="1"/>
    </xf>
    <xf numFmtId="0" fontId="90" fillId="34" borderId="11" xfId="0" applyFont="1" applyFill="1" applyBorder="1" applyAlignment="1" applyProtection="1">
      <alignment/>
      <protection hidden="1"/>
    </xf>
    <xf numFmtId="0" fontId="86" fillId="34" borderId="11" xfId="0" applyFont="1" applyFill="1" applyBorder="1" applyAlignment="1" applyProtection="1">
      <alignment/>
      <protection hidden="1"/>
    </xf>
    <xf numFmtId="0" fontId="89" fillId="34" borderId="12" xfId="0" applyFont="1" applyFill="1" applyBorder="1" applyAlignment="1" applyProtection="1">
      <alignment/>
      <protection hidden="1"/>
    </xf>
    <xf numFmtId="0" fontId="89" fillId="34" borderId="13" xfId="0" applyFont="1" applyFill="1" applyBorder="1" applyAlignment="1" applyProtection="1">
      <alignment/>
      <protection hidden="1"/>
    </xf>
    <xf numFmtId="0" fontId="89" fillId="34" borderId="0" xfId="0" applyFont="1" applyFill="1" applyAlignment="1" applyProtection="1">
      <alignment/>
      <protection/>
    </xf>
    <xf numFmtId="0" fontId="83" fillId="34" borderId="10" xfId="0" applyFont="1" applyFill="1" applyBorder="1" applyAlignment="1" applyProtection="1">
      <alignment horizontal="left" vertical="center"/>
      <protection/>
    </xf>
    <xf numFmtId="0" fontId="89" fillId="34" borderId="10" xfId="0" applyFont="1" applyFill="1" applyBorder="1" applyAlignment="1" applyProtection="1">
      <alignment horizontal="left"/>
      <protection/>
    </xf>
    <xf numFmtId="0" fontId="83" fillId="34" borderId="10" xfId="0" applyFont="1" applyFill="1" applyBorder="1" applyAlignment="1" applyProtection="1">
      <alignment horizontal="left"/>
      <protection/>
    </xf>
    <xf numFmtId="0" fontId="89"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6" fillId="34" borderId="10" xfId="0" applyFont="1" applyFill="1" applyBorder="1" applyAlignment="1" applyProtection="1">
      <alignment horizontal="left"/>
      <protection hidden="1"/>
    </xf>
    <xf numFmtId="0" fontId="89" fillId="34" borderId="10" xfId="0" applyFont="1" applyFill="1" applyBorder="1" applyAlignment="1" applyProtection="1">
      <alignment horizontal="left"/>
      <protection hidden="1"/>
    </xf>
    <xf numFmtId="0" fontId="89" fillId="34" borderId="14" xfId="0" applyFont="1" applyFill="1" applyBorder="1" applyAlignment="1" applyProtection="1">
      <alignment horizontal="left"/>
      <protection hidden="1"/>
    </xf>
    <xf numFmtId="0" fontId="89" fillId="34" borderId="0" xfId="0" applyFont="1" applyFill="1" applyAlignment="1" applyProtection="1">
      <alignment horizontal="left"/>
      <protection/>
    </xf>
    <xf numFmtId="0" fontId="83" fillId="34" borderId="0" xfId="0" applyFont="1" applyFill="1" applyBorder="1" applyAlignment="1" applyProtection="1">
      <alignment horizontal="left" vertical="top"/>
      <protection/>
    </xf>
    <xf numFmtId="0" fontId="89" fillId="34" borderId="0" xfId="0" applyFont="1" applyFill="1" applyBorder="1" applyAlignment="1" applyProtection="1">
      <alignment horizontal="left"/>
      <protection/>
    </xf>
    <xf numFmtId="0" fontId="89"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89" fillId="34" borderId="0" xfId="0" applyFont="1" applyFill="1" applyBorder="1" applyAlignment="1" applyProtection="1">
      <alignment horizontal="left"/>
      <protection hidden="1"/>
    </xf>
    <xf numFmtId="0" fontId="86" fillId="34" borderId="0" xfId="0" applyFont="1" applyFill="1" applyBorder="1" applyAlignment="1" applyProtection="1">
      <alignment horizontal="left"/>
      <protection hidden="1"/>
    </xf>
    <xf numFmtId="0" fontId="89"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6"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0" fillId="34" borderId="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8" fillId="34" borderId="15" xfId="0" applyNumberFormat="1" applyFont="1" applyFill="1" applyBorder="1" applyAlignment="1" applyProtection="1">
      <alignment horizontal="left"/>
      <protection hidden="1"/>
    </xf>
    <xf numFmtId="14" fontId="90" fillId="34" borderId="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0" fillId="34" borderId="27" xfId="0" applyFont="1" applyFill="1" applyBorder="1" applyAlignment="1" applyProtection="1">
      <alignment horizontal="justify"/>
      <protection hidden="1"/>
    </xf>
    <xf numFmtId="0" fontId="90" fillId="34" borderId="28" xfId="0" applyFont="1" applyFill="1" applyBorder="1" applyAlignment="1" applyProtection="1">
      <alignment horizontal="justify"/>
      <protection hidden="1"/>
    </xf>
    <xf numFmtId="0" fontId="90" fillId="34" borderId="29" xfId="0" applyFont="1" applyFill="1" applyBorder="1" applyAlignment="1" applyProtection="1">
      <alignment horizontal="justify"/>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4"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99" fillId="35" borderId="0" xfId="42" applyFont="1" applyFill="1" applyAlignment="1" applyProtection="1">
      <alignment wrapText="1"/>
      <protection hidden="1"/>
    </xf>
    <xf numFmtId="0" fontId="83" fillId="34" borderId="20" xfId="0" applyNumberFormat="1" applyFont="1" applyFill="1" applyBorder="1" applyAlignment="1" applyProtection="1">
      <alignment vertical="center" wrapText="1"/>
      <protection hidden="1"/>
    </xf>
    <xf numFmtId="0" fontId="83" fillId="34" borderId="0" xfId="0" applyNumberFormat="1" applyFont="1" applyFill="1" applyBorder="1" applyAlignment="1" applyProtection="1">
      <alignment vertical="center" wrapText="1"/>
      <protection hidden="1"/>
    </xf>
    <xf numFmtId="0" fontId="83" fillId="34" borderId="30" xfId="0" applyNumberFormat="1" applyFont="1" applyFill="1" applyBorder="1" applyAlignment="1" applyProtection="1">
      <alignment vertical="center"/>
      <protection hidden="1"/>
    </xf>
    <xf numFmtId="0" fontId="83" fillId="34" borderId="31" xfId="0" applyNumberFormat="1" applyFont="1" applyFill="1" applyBorder="1" applyAlignment="1" applyProtection="1">
      <alignment vertical="center"/>
      <protection hidden="1"/>
    </xf>
    <xf numFmtId="0" fontId="83" fillId="34" borderId="32" xfId="0" applyNumberFormat="1" applyFont="1" applyFill="1" applyBorder="1" applyAlignment="1" applyProtection="1">
      <alignment vertical="center" wrapText="1"/>
      <protection hidden="1"/>
    </xf>
    <xf numFmtId="0" fontId="83" fillId="34" borderId="12" xfId="0" applyNumberFormat="1" applyFont="1" applyFill="1" applyBorder="1" applyAlignment="1" applyProtection="1">
      <alignment vertical="center" wrapText="1"/>
      <protection hidden="1"/>
    </xf>
    <xf numFmtId="0" fontId="91"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3" fillId="34" borderId="36" xfId="0" applyNumberFormat="1" applyFont="1" applyFill="1" applyBorder="1" applyAlignment="1" applyProtection="1">
      <alignment vertical="center" wrapText="1"/>
      <protection hidden="1"/>
    </xf>
    <xf numFmtId="0" fontId="83"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3" fillId="34" borderId="18" xfId="0" applyNumberFormat="1" applyFont="1" applyFill="1" applyBorder="1" applyAlignment="1" applyProtection="1">
      <alignment horizontal="center" vertical="center" wrapText="1"/>
      <protection/>
    </xf>
    <xf numFmtId="43" fontId="100" fillId="35" borderId="0" xfId="42" applyFont="1" applyFill="1" applyAlignment="1" applyProtection="1">
      <alignment vertical="center"/>
      <protection hidden="1"/>
    </xf>
    <xf numFmtId="43" fontId="100" fillId="35" borderId="0" xfId="42" applyFont="1" applyFill="1" applyAlignment="1" applyProtection="1">
      <alignment vertical="center" wrapText="1"/>
      <protection hidden="1"/>
    </xf>
    <xf numFmtId="43" fontId="100" fillId="35" borderId="0" xfId="42"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3" fillId="34" borderId="21" xfId="0" applyNumberFormat="1" applyFont="1" applyFill="1" applyBorder="1" applyAlignment="1" applyProtection="1">
      <alignment vertical="center" wrapText="1"/>
      <protection hidden="1"/>
    </xf>
    <xf numFmtId="0" fontId="83" fillId="34" borderId="15" xfId="0" applyNumberFormat="1" applyFont="1" applyFill="1" applyBorder="1" applyAlignment="1" applyProtection="1">
      <alignment vertical="center" wrapText="1"/>
      <protection hidden="1"/>
    </xf>
    <xf numFmtId="0" fontId="101" fillId="34" borderId="0" xfId="0" applyFont="1" applyFill="1" applyBorder="1" applyAlignment="1" applyProtection="1">
      <alignment horizontal="left" vertical="top"/>
      <protection hidden="1"/>
    </xf>
    <xf numFmtId="0" fontId="102" fillId="34" borderId="27" xfId="0" applyFont="1" applyFill="1" applyBorder="1" applyAlignment="1" applyProtection="1">
      <alignment horizontal="center" vertical="center" wrapText="1"/>
      <protection/>
    </xf>
    <xf numFmtId="0" fontId="102" fillId="34" borderId="29" xfId="0" applyFont="1" applyFill="1" applyBorder="1" applyAlignment="1" applyProtection="1">
      <alignment horizontal="center" vertical="center" wrapText="1"/>
      <protection/>
    </xf>
    <xf numFmtId="0" fontId="103" fillId="34" borderId="0" xfId="0" applyFont="1" applyFill="1" applyAlignment="1">
      <alignment horizontal="justify" vertical="top" wrapText="1"/>
    </xf>
    <xf numFmtId="0" fontId="92" fillId="34" borderId="0" xfId="0" applyFont="1" applyFill="1" applyAlignment="1" applyProtection="1">
      <alignment horizontal="justify" vertical="top" wrapText="1"/>
      <protection/>
    </xf>
    <xf numFmtId="0" fontId="92" fillId="34" borderId="14" xfId="0" applyFont="1" applyFill="1" applyBorder="1" applyAlignment="1" applyProtection="1">
      <alignment horizontal="center" vertical="center" wrapText="1"/>
      <protection/>
    </xf>
    <xf numFmtId="0" fontId="92" fillId="34" borderId="13" xfId="0" applyFont="1" applyFill="1" applyBorder="1" applyAlignment="1" applyProtection="1">
      <alignment horizontal="center" vertical="center" wrapText="1"/>
      <protection/>
    </xf>
    <xf numFmtId="0" fontId="91" fillId="34" borderId="30" xfId="0" applyFont="1" applyFill="1" applyBorder="1" applyAlignment="1" applyProtection="1">
      <alignment horizontal="left" vertical="center"/>
      <protection/>
    </xf>
    <xf numFmtId="0" fontId="91" fillId="34" borderId="37" xfId="0" applyFont="1" applyFill="1" applyBorder="1" applyAlignment="1" applyProtection="1">
      <alignment horizontal="left" vertical="center"/>
      <protection/>
    </xf>
    <xf numFmtId="0" fontId="83" fillId="34" borderId="38" xfId="0" applyFont="1" applyFill="1" applyBorder="1" applyAlignment="1" applyProtection="1">
      <alignment horizontal="center" vertical="top"/>
      <protection/>
    </xf>
    <xf numFmtId="0" fontId="83" fillId="34" borderId="0" xfId="0" applyNumberFormat="1" applyFont="1" applyFill="1" applyBorder="1" applyAlignment="1" applyProtection="1">
      <alignment horizontal="left" vertical="center" wrapText="1"/>
      <protection hidden="1"/>
    </xf>
    <xf numFmtId="0" fontId="83" fillId="34" borderId="11" xfId="0" applyNumberFormat="1" applyFont="1" applyFill="1" applyBorder="1" applyAlignment="1" applyProtection="1">
      <alignment horizontal="left" vertical="center" wrapText="1"/>
      <protection hidden="1"/>
    </xf>
    <xf numFmtId="0" fontId="104" fillId="33" borderId="39" xfId="0" applyFont="1" applyFill="1" applyBorder="1" applyAlignment="1" applyProtection="1">
      <alignment horizontal="left" vertical="center"/>
      <protection/>
    </xf>
    <xf numFmtId="0" fontId="89" fillId="33" borderId="40" xfId="0" applyFont="1" applyFill="1" applyBorder="1" applyAlignment="1" applyProtection="1">
      <alignment horizontal="left" vertical="center"/>
      <protection/>
    </xf>
    <xf numFmtId="0" fontId="89" fillId="33" borderId="41" xfId="0" applyFont="1" applyFill="1" applyBorder="1" applyAlignment="1" applyProtection="1">
      <alignment horizontal="left" vertical="center"/>
      <protection/>
    </xf>
    <xf numFmtId="0" fontId="83" fillId="34" borderId="42" xfId="0" applyFont="1" applyFill="1" applyBorder="1" applyAlignment="1" applyProtection="1">
      <alignment horizontal="left" vertical="center" wrapText="1"/>
      <protection/>
    </xf>
    <xf numFmtId="0" fontId="83" fillId="34" borderId="43" xfId="0" applyFont="1" applyFill="1" applyBorder="1" applyAlignment="1" applyProtection="1">
      <alignment horizontal="left" vertical="center" wrapText="1"/>
      <protection/>
    </xf>
    <xf numFmtId="49" fontId="89" fillId="34" borderId="44" xfId="0" applyNumberFormat="1" applyFont="1" applyFill="1" applyBorder="1" applyAlignment="1" applyProtection="1">
      <alignment horizontal="center" vertical="center"/>
      <protection locked="0"/>
    </xf>
    <xf numFmtId="49" fontId="89" fillId="34" borderId="45" xfId="0" applyNumberFormat="1" applyFont="1" applyFill="1" applyBorder="1" applyAlignment="1" applyProtection="1">
      <alignment horizontal="center" vertical="center"/>
      <protection locked="0"/>
    </xf>
    <xf numFmtId="0" fontId="83" fillId="34" borderId="14" xfId="0" applyFont="1" applyFill="1" applyBorder="1" applyAlignment="1" applyProtection="1">
      <alignment horizontal="left" vertical="center" wrapText="1"/>
      <protection/>
    </xf>
    <xf numFmtId="0" fontId="83" fillId="34" borderId="12" xfId="0" applyFont="1" applyFill="1" applyBorder="1" applyAlignment="1" applyProtection="1">
      <alignment horizontal="left" vertical="center" wrapText="1"/>
      <protection/>
    </xf>
    <xf numFmtId="49" fontId="89" fillId="34" borderId="46" xfId="0" applyNumberFormat="1" applyFont="1" applyFill="1" applyBorder="1" applyAlignment="1" applyProtection="1">
      <alignment horizontal="center" vertical="center"/>
      <protection locked="0"/>
    </xf>
    <xf numFmtId="0" fontId="89" fillId="34" borderId="46" xfId="0" applyFont="1" applyFill="1" applyBorder="1" applyAlignment="1" applyProtection="1">
      <alignment horizontal="center" vertical="center"/>
      <protection/>
    </xf>
    <xf numFmtId="0" fontId="89" fillId="34" borderId="47" xfId="0" applyFont="1" applyFill="1" applyBorder="1" applyAlignment="1" applyProtection="1">
      <alignment horizontal="center" vertical="center"/>
      <protection/>
    </xf>
    <xf numFmtId="0" fontId="89" fillId="34" borderId="48" xfId="0" applyFont="1" applyFill="1" applyBorder="1" applyAlignment="1" applyProtection="1">
      <alignment horizontal="center" vertical="center"/>
      <protection/>
    </xf>
    <xf numFmtId="0" fontId="89" fillId="34" borderId="44" xfId="0" applyFont="1" applyFill="1" applyBorder="1" applyAlignment="1" applyProtection="1">
      <alignment horizontal="center" vertical="center"/>
      <protection/>
    </xf>
    <xf numFmtId="49" fontId="89" fillId="34" borderId="48" xfId="0" applyNumberFormat="1" applyFont="1" applyFill="1" applyBorder="1" applyAlignment="1" applyProtection="1">
      <alignment horizontal="center" vertical="center"/>
      <protection locked="0"/>
    </xf>
    <xf numFmtId="0" fontId="83" fillId="34" borderId="15" xfId="0" applyNumberFormat="1" applyFont="1" applyFill="1" applyBorder="1" applyAlignment="1" applyProtection="1">
      <alignment horizontal="center" vertical="center"/>
      <protection locked="0"/>
    </xf>
    <xf numFmtId="0" fontId="93" fillId="34" borderId="49" xfId="0" applyFont="1" applyFill="1" applyBorder="1" applyAlignment="1" applyProtection="1">
      <alignment horizontal="center"/>
      <protection/>
    </xf>
    <xf numFmtId="0" fontId="93" fillId="34" borderId="31" xfId="0" applyFont="1" applyFill="1" applyBorder="1" applyAlignment="1" applyProtection="1">
      <alignment horizontal="center"/>
      <protection/>
    </xf>
    <xf numFmtId="0" fontId="93" fillId="34" borderId="50" xfId="0" applyFont="1" applyFill="1" applyBorder="1" applyAlignment="1" applyProtection="1">
      <alignment horizontal="center"/>
      <protection/>
    </xf>
    <xf numFmtId="0" fontId="86" fillId="34" borderId="15" xfId="0" applyNumberFormat="1" applyFont="1" applyFill="1" applyBorder="1" applyAlignment="1" applyProtection="1">
      <alignment horizontal="right"/>
      <protection hidden="1"/>
    </xf>
    <xf numFmtId="0" fontId="89" fillId="34" borderId="42" xfId="0" applyFont="1" applyFill="1" applyBorder="1" applyAlignment="1" applyProtection="1">
      <alignment horizontal="left" vertical="center"/>
      <protection/>
    </xf>
    <xf numFmtId="0" fontId="89" fillId="34" borderId="43" xfId="0" applyFont="1" applyFill="1" applyBorder="1" applyAlignment="1" applyProtection="1">
      <alignment horizontal="left" vertical="center"/>
      <protection/>
    </xf>
    <xf numFmtId="49" fontId="89" fillId="34" borderId="43" xfId="0" applyNumberFormat="1" applyFont="1" applyFill="1" applyBorder="1" applyAlignment="1" applyProtection="1">
      <alignment horizontal="center" vertical="center"/>
      <protection locked="0"/>
    </xf>
    <xf numFmtId="49" fontId="89" fillId="34" borderId="48" xfId="0" applyNumberFormat="1" applyFont="1" applyFill="1" applyBorder="1" applyAlignment="1" applyProtection="1">
      <alignment horizontal="center" vertical="center"/>
      <protection/>
    </xf>
    <xf numFmtId="49" fontId="89" fillId="34" borderId="43" xfId="0" applyNumberFormat="1" applyFont="1" applyFill="1" applyBorder="1" applyAlignment="1" applyProtection="1">
      <alignment horizontal="center" vertical="center"/>
      <protection/>
    </xf>
    <xf numFmtId="49" fontId="83" fillId="0" borderId="48" xfId="0" applyNumberFormat="1" applyFont="1" applyFill="1" applyBorder="1" applyAlignment="1" applyProtection="1">
      <alignment horizontal="center" vertical="center"/>
      <protection locked="0"/>
    </xf>
    <xf numFmtId="49" fontId="83" fillId="0" borderId="44" xfId="0" applyNumberFormat="1" applyFont="1" applyFill="1" applyBorder="1" applyAlignment="1" applyProtection="1">
      <alignment horizontal="center" vertical="center"/>
      <protection locked="0"/>
    </xf>
    <xf numFmtId="49" fontId="83" fillId="0" borderId="45" xfId="0" applyNumberFormat="1" applyFont="1" applyFill="1" applyBorder="1" applyAlignment="1" applyProtection="1">
      <alignment horizontal="center" vertical="center"/>
      <protection locked="0"/>
    </xf>
    <xf numFmtId="0" fontId="83" fillId="0" borderId="51" xfId="0" applyFont="1" applyFill="1" applyBorder="1" applyAlignment="1" applyProtection="1">
      <alignment horizontal="left" vertical="center"/>
      <protection/>
    </xf>
    <xf numFmtId="0" fontId="83" fillId="0" borderId="16" xfId="0" applyFont="1" applyFill="1" applyBorder="1" applyAlignment="1" applyProtection="1">
      <alignment horizontal="left" vertical="center"/>
      <protection/>
    </xf>
    <xf numFmtId="49" fontId="83" fillId="0" borderId="52" xfId="0" applyNumberFormat="1" applyFont="1" applyFill="1" applyBorder="1" applyAlignment="1" applyProtection="1">
      <alignment horizontal="center" vertical="center"/>
      <protection locked="0"/>
    </xf>
    <xf numFmtId="49" fontId="83" fillId="0" borderId="16" xfId="0" applyNumberFormat="1" applyFont="1" applyFill="1" applyBorder="1" applyAlignment="1" applyProtection="1">
      <alignment horizontal="center" vertical="center"/>
      <protection locked="0"/>
    </xf>
    <xf numFmtId="49" fontId="83" fillId="0" borderId="53" xfId="0" applyNumberFormat="1" applyFont="1" applyFill="1" applyBorder="1" applyAlignment="1" applyProtection="1">
      <alignment horizontal="center" vertical="center"/>
      <protection locked="0"/>
    </xf>
    <xf numFmtId="0" fontId="83" fillId="34" borderId="12" xfId="0" applyNumberFormat="1" applyFont="1" applyFill="1" applyBorder="1" applyAlignment="1" applyProtection="1">
      <alignment horizontal="left" vertical="center" wrapText="1"/>
      <protection hidden="1"/>
    </xf>
    <xf numFmtId="0" fontId="83" fillId="34" borderId="13" xfId="0" applyNumberFormat="1" applyFont="1" applyFill="1" applyBorder="1" applyAlignment="1" applyProtection="1">
      <alignment horizontal="left" vertical="center" wrapText="1"/>
      <protection hidden="1"/>
    </xf>
    <xf numFmtId="0" fontId="93" fillId="0" borderId="49" xfId="0" applyFont="1" applyFill="1" applyBorder="1" applyAlignment="1" applyProtection="1">
      <alignment horizontal="left" vertical="top" wrapText="1"/>
      <protection/>
    </xf>
    <xf numFmtId="0" fontId="83" fillId="0" borderId="37"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54" xfId="0" applyFont="1" applyFill="1" applyBorder="1" applyAlignment="1" applyProtection="1">
      <alignment horizontal="left" vertical="top" wrapText="1"/>
      <protection/>
    </xf>
    <xf numFmtId="0" fontId="83" fillId="34" borderId="31" xfId="0" applyNumberFormat="1" applyFont="1" applyFill="1" applyBorder="1" applyAlignment="1" applyProtection="1">
      <alignment horizontal="left" vertical="center" wrapText="1"/>
      <protection hidden="1"/>
    </xf>
    <xf numFmtId="0" fontId="83" fillId="34" borderId="50" xfId="0" applyNumberFormat="1" applyFont="1" applyFill="1" applyBorder="1" applyAlignment="1" applyProtection="1">
      <alignment horizontal="left" vertical="center" wrapText="1"/>
      <protection hidden="1"/>
    </xf>
    <xf numFmtId="0" fontId="83" fillId="0" borderId="10" xfId="0" applyFont="1" applyFill="1" applyBorder="1" applyAlignment="1" applyProtection="1">
      <alignment horizontal="left" vertical="top" wrapText="1"/>
      <protection/>
    </xf>
    <xf numFmtId="0" fontId="83" fillId="0" borderId="23" xfId="0" applyFont="1" applyFill="1" applyBorder="1" applyAlignment="1" applyProtection="1">
      <alignment horizontal="left" vertical="top" wrapText="1"/>
      <protection/>
    </xf>
    <xf numFmtId="0" fontId="83" fillId="0" borderId="51" xfId="0" applyFont="1" applyFill="1" applyBorder="1" applyAlignment="1" applyProtection="1">
      <alignment horizontal="left" vertical="center" wrapText="1"/>
      <protection/>
    </xf>
    <xf numFmtId="0" fontId="83" fillId="0" borderId="16" xfId="0" applyFont="1" applyFill="1" applyBorder="1" applyAlignment="1" applyProtection="1">
      <alignment horizontal="left" vertical="center" wrapText="1"/>
      <protection/>
    </xf>
    <xf numFmtId="49" fontId="73" fillId="0" borderId="52" xfId="52" applyNumberFormat="1" applyFill="1" applyBorder="1" applyAlignment="1" applyProtection="1">
      <alignment horizontal="center" vertical="center"/>
      <protection locked="0"/>
    </xf>
    <xf numFmtId="0" fontId="83" fillId="0" borderId="55" xfId="0" applyFont="1" applyFill="1" applyBorder="1" applyAlignment="1" applyProtection="1">
      <alignment horizontal="left" vertical="center"/>
      <protection/>
    </xf>
    <xf numFmtId="0" fontId="83" fillId="0" borderId="56" xfId="0" applyFont="1" applyFill="1" applyBorder="1" applyAlignment="1" applyProtection="1">
      <alignment horizontal="left" vertical="center"/>
      <protection/>
    </xf>
    <xf numFmtId="49" fontId="83" fillId="0" borderId="57" xfId="0" applyNumberFormat="1" applyFont="1" applyFill="1" applyBorder="1" applyAlignment="1" applyProtection="1">
      <alignment horizontal="center" vertical="center"/>
      <protection/>
    </xf>
    <xf numFmtId="49" fontId="83" fillId="0" borderId="58" xfId="0" applyNumberFormat="1" applyFont="1" applyFill="1" applyBorder="1" applyAlignment="1" applyProtection="1">
      <alignment horizontal="center" vertical="center"/>
      <protection/>
    </xf>
    <xf numFmtId="0" fontId="105" fillId="0" borderId="27"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protection/>
    </xf>
    <xf numFmtId="0" fontId="105" fillId="0" borderId="29" xfId="0" applyFont="1" applyFill="1" applyBorder="1" applyAlignment="1" applyProtection="1">
      <alignment horizontal="center" vertical="center"/>
      <protection/>
    </xf>
    <xf numFmtId="0" fontId="95" fillId="34" borderId="39" xfId="0" applyFont="1" applyFill="1" applyBorder="1" applyAlignment="1" applyProtection="1">
      <alignment horizontal="center" vertical="center" wrapText="1"/>
      <protection/>
    </xf>
    <xf numFmtId="0" fontId="106" fillId="34" borderId="40" xfId="0" applyFont="1" applyFill="1" applyBorder="1" applyAlignment="1" applyProtection="1">
      <alignment horizontal="center" vertical="center" wrapText="1"/>
      <protection/>
    </xf>
    <xf numFmtId="0" fontId="106" fillId="34" borderId="41" xfId="0" applyFont="1" applyFill="1" applyBorder="1" applyAlignment="1" applyProtection="1">
      <alignment horizontal="center" vertical="center" wrapText="1"/>
      <protection/>
    </xf>
    <xf numFmtId="0" fontId="104" fillId="33" borderId="40" xfId="0" applyFont="1" applyFill="1" applyBorder="1" applyAlignment="1" applyProtection="1">
      <alignment horizontal="left" vertical="center"/>
      <protection/>
    </xf>
    <xf numFmtId="0" fontId="104" fillId="33" borderId="41" xfId="0" applyFont="1" applyFill="1" applyBorder="1" applyAlignment="1" applyProtection="1">
      <alignment horizontal="left" vertical="center"/>
      <protection/>
    </xf>
    <xf numFmtId="0" fontId="83" fillId="0" borderId="42" xfId="0" applyFont="1" applyFill="1" applyBorder="1" applyAlignment="1" applyProtection="1">
      <alignment horizontal="left" vertical="center" wrapText="1"/>
      <protection/>
    </xf>
    <xf numFmtId="0" fontId="83" fillId="0" borderId="43" xfId="0" applyFont="1" applyFill="1" applyBorder="1" applyAlignment="1" applyProtection="1">
      <alignment horizontal="left" vertical="center"/>
      <protection/>
    </xf>
    <xf numFmtId="0" fontId="83" fillId="0" borderId="19" xfId="0" applyFont="1" applyFill="1" applyBorder="1" applyAlignment="1" applyProtection="1">
      <alignment horizontal="left" vertical="center" wrapText="1"/>
      <protection/>
    </xf>
    <xf numFmtId="0" fontId="83" fillId="0" borderId="51"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protection/>
    </xf>
    <xf numFmtId="49" fontId="83" fillId="0" borderId="19" xfId="0" applyNumberFormat="1" applyFont="1" applyFill="1" applyBorder="1" applyAlignment="1" applyProtection="1">
      <alignment horizontal="center" vertical="center"/>
      <protection locked="0"/>
    </xf>
    <xf numFmtId="49" fontId="83" fillId="0" borderId="52" xfId="0" applyNumberFormat="1" applyFont="1" applyFill="1" applyBorder="1" applyAlignment="1" applyProtection="1">
      <alignment horizontal="center" vertical="center" wrapText="1"/>
      <protection hidden="1"/>
    </xf>
    <xf numFmtId="49" fontId="83" fillId="0" borderId="16" xfId="0" applyNumberFormat="1" applyFont="1" applyFill="1" applyBorder="1" applyAlignment="1" applyProtection="1">
      <alignment horizontal="center" vertical="center" wrapText="1"/>
      <protection hidden="1"/>
    </xf>
    <xf numFmtId="49" fontId="83" fillId="0" borderId="19" xfId="0" applyNumberFormat="1" applyFont="1" applyFill="1" applyBorder="1" applyAlignment="1" applyProtection="1">
      <alignment horizontal="center" vertical="center" wrapText="1"/>
      <protection hidden="1"/>
    </xf>
    <xf numFmtId="49" fontId="83" fillId="0" borderId="52" xfId="0" applyNumberFormat="1" applyFont="1" applyFill="1" applyBorder="1" applyAlignment="1" applyProtection="1">
      <alignment horizontal="center" vertical="center" wrapText="1"/>
      <protection locked="0"/>
    </xf>
    <xf numFmtId="49" fontId="83" fillId="0" borderId="16" xfId="0" applyNumberFormat="1" applyFont="1" applyFill="1" applyBorder="1" applyAlignment="1" applyProtection="1">
      <alignment horizontal="center" vertical="center" wrapText="1"/>
      <protection locked="0"/>
    </xf>
    <xf numFmtId="49" fontId="83" fillId="0" borderId="53" xfId="0" applyNumberFormat="1" applyFont="1" applyFill="1" applyBorder="1" applyAlignment="1" applyProtection="1">
      <alignment horizontal="center" vertical="center" wrapText="1"/>
      <protection locked="0"/>
    </xf>
    <xf numFmtId="0" fontId="83" fillId="0" borderId="52" xfId="0" applyNumberFormat="1" applyFont="1" applyFill="1" applyBorder="1" applyAlignment="1" applyProtection="1">
      <alignment horizontal="center" vertical="center"/>
      <protection hidden="1"/>
    </xf>
    <xf numFmtId="0" fontId="83" fillId="0" borderId="16" xfId="0" applyNumberFormat="1" applyFont="1" applyFill="1" applyBorder="1" applyAlignment="1" applyProtection="1">
      <alignment horizontal="center" vertical="center"/>
      <protection hidden="1"/>
    </xf>
    <xf numFmtId="0" fontId="83" fillId="0" borderId="53" xfId="0" applyNumberFormat="1" applyFont="1" applyFill="1" applyBorder="1" applyAlignment="1" applyProtection="1">
      <alignment horizontal="center" vertical="center"/>
      <protection hidden="1"/>
    </xf>
    <xf numFmtId="0" fontId="95" fillId="34" borderId="27" xfId="0" applyFont="1" applyFill="1" applyBorder="1" applyAlignment="1" applyProtection="1">
      <alignment horizontal="center" vertical="center"/>
      <protection hidden="1"/>
    </xf>
    <xf numFmtId="0" fontId="95" fillId="34" borderId="28" xfId="0" applyFont="1" applyFill="1" applyBorder="1" applyAlignment="1" applyProtection="1">
      <alignment horizontal="center" vertical="center"/>
      <protection hidden="1"/>
    </xf>
    <xf numFmtId="0" fontId="95" fillId="34" borderId="29" xfId="0" applyFont="1" applyFill="1" applyBorder="1" applyAlignment="1" applyProtection="1">
      <alignment horizontal="center" vertical="center"/>
      <protection hidden="1"/>
    </xf>
    <xf numFmtId="0" fontId="103" fillId="0" borderId="10" xfId="0" applyNumberFormat="1" applyFont="1" applyFill="1" applyBorder="1" applyAlignment="1" applyProtection="1">
      <alignment horizontal="justify" vertical="top" wrapText="1"/>
      <protection hidden="1"/>
    </xf>
    <xf numFmtId="0" fontId="103" fillId="0" borderId="0" xfId="0" applyNumberFormat="1" applyFont="1" applyFill="1" applyBorder="1" applyAlignment="1" applyProtection="1">
      <alignment horizontal="justify" vertical="top" wrapText="1"/>
      <protection hidden="1"/>
    </xf>
    <xf numFmtId="0" fontId="103"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left" vertical="top" wrapText="1"/>
      <protection hidden="1"/>
    </xf>
    <xf numFmtId="0" fontId="103" fillId="34" borderId="0" xfId="0" applyNumberFormat="1" applyFont="1" applyFill="1" applyBorder="1" applyAlignment="1" applyProtection="1">
      <alignment horizontal="left" vertical="top" wrapText="1"/>
      <protection hidden="1"/>
    </xf>
    <xf numFmtId="0" fontId="103" fillId="34" borderId="11" xfId="0" applyNumberFormat="1" applyFont="1" applyFill="1" applyBorder="1" applyAlignment="1" applyProtection="1">
      <alignment horizontal="left" vertical="top" wrapText="1"/>
      <protection hidden="1"/>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87" fillId="34" borderId="15" xfId="0" applyFont="1" applyFill="1" applyBorder="1" applyAlignment="1" applyProtection="1">
      <alignment horizontal="center"/>
      <protection locked="0"/>
    </xf>
    <xf numFmtId="49" fontId="83" fillId="0" borderId="57" xfId="0" applyNumberFormat="1" applyFont="1" applyFill="1" applyBorder="1" applyAlignment="1" applyProtection="1">
      <alignment horizontal="center" vertical="center"/>
      <protection locked="0"/>
    </xf>
    <xf numFmtId="49" fontId="83" fillId="0" borderId="38" xfId="0" applyNumberFormat="1" applyFont="1" applyFill="1" applyBorder="1" applyAlignment="1" applyProtection="1">
      <alignment horizontal="center" vertical="center"/>
      <protection locked="0"/>
    </xf>
    <xf numFmtId="49" fontId="83" fillId="0" borderId="59" xfId="0" applyNumberFormat="1" applyFont="1" applyFill="1" applyBorder="1" applyAlignment="1" applyProtection="1">
      <alignment horizontal="center" vertical="center"/>
      <protection locked="0"/>
    </xf>
    <xf numFmtId="0" fontId="104" fillId="33" borderId="10" xfId="0" applyFont="1" applyFill="1" applyBorder="1" applyAlignment="1" applyProtection="1">
      <alignment horizontal="left" vertical="center"/>
      <protection/>
    </xf>
    <xf numFmtId="0" fontId="104" fillId="33" borderId="0" xfId="0" applyFont="1" applyFill="1" applyBorder="1" applyAlignment="1" applyProtection="1">
      <alignment horizontal="left" vertical="center"/>
      <protection/>
    </xf>
    <xf numFmtId="0" fontId="104" fillId="33" borderId="11" xfId="0" applyFont="1" applyFill="1" applyBorder="1" applyAlignment="1" applyProtection="1">
      <alignment horizontal="left" vertical="center"/>
      <protection/>
    </xf>
    <xf numFmtId="0" fontId="83" fillId="0" borderId="42"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protection/>
    </xf>
    <xf numFmtId="0" fontId="103" fillId="34" borderId="0" xfId="0" applyFont="1" applyFill="1" applyAlignment="1" applyProtection="1">
      <alignment horizontal="left" vertical="center" wrapText="1"/>
      <protection hidden="1"/>
    </xf>
    <xf numFmtId="0" fontId="91" fillId="34" borderId="30" xfId="0" applyFont="1" applyFill="1" applyBorder="1" applyAlignment="1" applyProtection="1">
      <alignment horizontal="left" vertical="center"/>
      <protection hidden="1"/>
    </xf>
    <xf numFmtId="0" fontId="91" fillId="34" borderId="37" xfId="0" applyFont="1" applyFill="1" applyBorder="1" applyAlignment="1" applyProtection="1">
      <alignment horizontal="left" vertical="center"/>
      <protection hidden="1"/>
    </xf>
    <xf numFmtId="0" fontId="102" fillId="34" borderId="27" xfId="0" applyFont="1" applyFill="1" applyBorder="1" applyAlignment="1" applyProtection="1">
      <alignment horizontal="center" vertical="center" wrapText="1"/>
      <protection hidden="1"/>
    </xf>
    <xf numFmtId="0" fontId="102" fillId="34" borderId="29" xfId="0" applyFont="1" applyFill="1" applyBorder="1" applyAlignment="1" applyProtection="1">
      <alignment horizontal="center" vertical="center" wrapText="1"/>
      <protection hidden="1"/>
    </xf>
    <xf numFmtId="0" fontId="91" fillId="34" borderId="28" xfId="0" applyFont="1" applyFill="1" applyBorder="1" applyAlignment="1" applyProtection="1">
      <alignment horizontal="center" vertical="center" wrapText="1"/>
      <protection hidden="1"/>
    </xf>
    <xf numFmtId="0" fontId="92" fillId="34" borderId="14" xfId="0" applyFont="1" applyFill="1" applyBorder="1" applyAlignment="1" applyProtection="1">
      <alignment horizontal="center" vertical="top" wrapText="1"/>
      <protection hidden="1"/>
    </xf>
    <xf numFmtId="0" fontId="92" fillId="34" borderId="13" xfId="0" applyFont="1" applyFill="1" applyBorder="1" applyAlignment="1" applyProtection="1">
      <alignment horizontal="center" vertical="top" wrapText="1"/>
      <protection hidden="1"/>
    </xf>
    <xf numFmtId="0" fontId="103" fillId="34" borderId="0" xfId="0" applyFont="1" applyFill="1" applyAlignment="1" applyProtection="1">
      <alignment horizontal="justify" vertical="top" wrapText="1"/>
      <protection hidden="1"/>
    </xf>
    <xf numFmtId="0" fontId="92" fillId="34" borderId="0" xfId="0" applyFont="1" applyFill="1" applyAlignment="1" applyProtection="1">
      <alignment horizontal="justify" vertical="top" wrapText="1"/>
      <protection hidden="1"/>
    </xf>
    <xf numFmtId="4" fontId="17" fillId="34" borderId="52"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53" xfId="0" applyNumberFormat="1" applyFont="1" applyFill="1" applyBorder="1" applyAlignment="1" applyProtection="1">
      <alignment horizontal="center" vertical="center" wrapText="1"/>
      <protection locked="0"/>
    </xf>
    <xf numFmtId="0" fontId="90" fillId="34" borderId="14" xfId="0" applyFont="1" applyFill="1" applyBorder="1" applyAlignment="1" applyProtection="1">
      <alignment horizontal="justify" vertical="top" wrapText="1"/>
      <protection hidden="1"/>
    </xf>
    <xf numFmtId="0" fontId="90" fillId="34" borderId="12" xfId="0" applyFont="1" applyFill="1" applyBorder="1" applyAlignment="1" applyProtection="1">
      <alignment horizontal="justify" vertical="top" wrapText="1"/>
      <protection hidden="1"/>
    </xf>
    <xf numFmtId="0" fontId="90" fillId="34" borderId="13" xfId="0" applyFont="1" applyFill="1" applyBorder="1" applyAlignment="1" applyProtection="1">
      <alignment horizontal="justify" vertical="top" wrapText="1"/>
      <protection hidden="1"/>
    </xf>
    <xf numFmtId="0" fontId="90" fillId="34" borderId="10" xfId="0" applyFont="1" applyFill="1" applyBorder="1" applyAlignment="1" applyProtection="1">
      <alignment horizontal="center" vertical="center" wrapText="1"/>
      <protection hidden="1"/>
    </xf>
    <xf numFmtId="0" fontId="90" fillId="34" borderId="0" xfId="0" applyFont="1" applyFill="1" applyBorder="1" applyAlignment="1" applyProtection="1">
      <alignment horizontal="center" vertical="center" wrapText="1"/>
      <protection hidden="1"/>
    </xf>
    <xf numFmtId="0" fontId="90" fillId="34" borderId="11" xfId="0" applyFont="1" applyFill="1" applyBorder="1" applyAlignment="1" applyProtection="1">
      <alignment horizontal="center" vertical="center" wrapText="1"/>
      <protection hidden="1"/>
    </xf>
    <xf numFmtId="0" fontId="90" fillId="34" borderId="10" xfId="0" applyFont="1" applyFill="1" applyBorder="1" applyAlignment="1" applyProtection="1">
      <alignment horizontal="justify" vertical="top" wrapText="1"/>
      <protection hidden="1"/>
    </xf>
    <xf numFmtId="0" fontId="90" fillId="34" borderId="0" xfId="0" applyFont="1" applyFill="1" applyBorder="1" applyAlignment="1" applyProtection="1">
      <alignment horizontal="justify" vertical="top"/>
      <protection hidden="1"/>
    </xf>
    <xf numFmtId="0" fontId="90" fillId="34" borderId="11" xfId="0" applyFont="1" applyFill="1" applyBorder="1" applyAlignment="1" applyProtection="1">
      <alignment horizontal="justify" vertical="top"/>
      <protection hidden="1"/>
    </xf>
    <xf numFmtId="0" fontId="90" fillId="34" borderId="10" xfId="0" applyFont="1" applyFill="1" applyBorder="1" applyAlignment="1" applyProtection="1">
      <alignment horizontal="center" vertical="center"/>
      <protection hidden="1"/>
    </xf>
    <xf numFmtId="0" fontId="90" fillId="34" borderId="0" xfId="0" applyFont="1" applyFill="1" applyBorder="1" applyAlignment="1" applyProtection="1">
      <alignment horizontal="center" vertical="center"/>
      <protection hidden="1"/>
    </xf>
    <xf numFmtId="0" fontId="90"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wrapText="1"/>
      <protection hidden="1"/>
    </xf>
    <xf numFmtId="0" fontId="90" fillId="34" borderId="0" xfId="0" applyFont="1" applyFill="1" applyBorder="1" applyAlignment="1" applyProtection="1">
      <alignment horizontal="justify" wrapText="1"/>
      <protection hidden="1"/>
    </xf>
    <xf numFmtId="0" fontId="90" fillId="34" borderId="11" xfId="0" applyFont="1" applyFill="1" applyBorder="1" applyAlignment="1" applyProtection="1">
      <alignment horizontal="justify" wrapText="1"/>
      <protection hidden="1"/>
    </xf>
    <xf numFmtId="0" fontId="90" fillId="34" borderId="10" xfId="0" applyFont="1" applyFill="1" applyBorder="1" applyAlignment="1" applyProtection="1">
      <alignment horizontal="justify" vertical="center"/>
      <protection hidden="1"/>
    </xf>
    <xf numFmtId="0" fontId="90" fillId="34" borderId="0" xfId="0" applyFont="1" applyFill="1" applyBorder="1" applyAlignment="1" applyProtection="1">
      <alignment horizontal="justify" vertical="center"/>
      <protection hidden="1"/>
    </xf>
    <xf numFmtId="0" fontId="90" fillId="34" borderId="11" xfId="0" applyFont="1" applyFill="1" applyBorder="1" applyAlignment="1" applyProtection="1">
      <alignment horizontal="justify" vertical="center"/>
      <protection hidden="1"/>
    </xf>
    <xf numFmtId="0" fontId="90" fillId="34" borderId="10" xfId="0" applyFont="1" applyFill="1" applyBorder="1" applyAlignment="1" applyProtection="1">
      <alignment horizontal="center" vertical="top" wrapText="1"/>
      <protection hidden="1"/>
    </xf>
    <xf numFmtId="0" fontId="90" fillId="34" borderId="0" xfId="0" applyFont="1" applyFill="1" applyBorder="1" applyAlignment="1" applyProtection="1">
      <alignment horizontal="center" vertical="top" wrapText="1"/>
      <protection hidden="1"/>
    </xf>
    <xf numFmtId="0" fontId="90" fillId="34" borderId="11" xfId="0" applyFont="1" applyFill="1" applyBorder="1" applyAlignment="1" applyProtection="1">
      <alignment horizontal="center" vertical="top" wrapText="1"/>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60" fillId="34" borderId="10"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90" fillId="34" borderId="10" xfId="0" applyFont="1" applyFill="1" applyBorder="1" applyAlignment="1" applyProtection="1">
      <alignment horizontal="justify" vertical="top"/>
      <protection hidden="1"/>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0" fontId="92" fillId="34" borderId="10" xfId="0" applyFont="1" applyFill="1" applyBorder="1" applyAlignment="1" applyProtection="1">
      <alignment horizontal="center" vertical="center"/>
      <protection hidden="1"/>
    </xf>
    <xf numFmtId="0" fontId="92" fillId="34" borderId="0" xfId="0" applyFont="1" applyFill="1" applyBorder="1" applyAlignment="1" applyProtection="1">
      <alignment horizontal="center" vertical="center"/>
      <protection hidden="1"/>
    </xf>
    <xf numFmtId="0" fontId="92"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vertical="center" wrapText="1"/>
      <protection hidden="1"/>
    </xf>
    <xf numFmtId="0" fontId="90" fillId="34" borderId="0" xfId="0" applyFont="1" applyFill="1" applyBorder="1" applyAlignment="1" applyProtection="1">
      <alignment horizontal="justify" vertical="center" wrapText="1"/>
      <protection hidden="1"/>
    </xf>
    <xf numFmtId="0" fontId="90" fillId="34" borderId="11" xfId="0" applyFont="1" applyFill="1" applyBorder="1" applyAlignment="1" applyProtection="1">
      <alignment horizontal="justify" vertical="center" wrapText="1"/>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90" fillId="34" borderId="0" xfId="0" applyFont="1" applyFill="1" applyBorder="1" applyAlignment="1" applyProtection="1">
      <alignment horizontal="justify" vertical="top" wrapText="1"/>
      <protection hidden="1"/>
    </xf>
    <xf numFmtId="0" fontId="90" fillId="34" borderId="11" xfId="0" applyFont="1" applyFill="1" applyBorder="1" applyAlignment="1" applyProtection="1">
      <alignment horizontal="justify" vertical="top" wrapText="1"/>
      <protection hidden="1"/>
    </xf>
    <xf numFmtId="0" fontId="106" fillId="34" borderId="27" xfId="0" applyFont="1" applyFill="1" applyBorder="1" applyAlignment="1" applyProtection="1">
      <alignment horizontal="center" vertical="center"/>
      <protection hidden="1"/>
    </xf>
    <xf numFmtId="0" fontId="106" fillId="34" borderId="28" xfId="0" applyFont="1" applyFill="1" applyBorder="1" applyAlignment="1" applyProtection="1">
      <alignment horizontal="center" vertical="center"/>
      <protection hidden="1"/>
    </xf>
    <xf numFmtId="0" fontId="106" fillId="34" borderId="29" xfId="0" applyFont="1" applyFill="1" applyBorder="1" applyAlignment="1" applyProtection="1">
      <alignment horizontal="center" vertical="center"/>
      <protection hidden="1"/>
    </xf>
    <xf numFmtId="0" fontId="107" fillId="34" borderId="10" xfId="0" applyFont="1" applyFill="1" applyBorder="1" applyAlignment="1" applyProtection="1">
      <alignment horizontal="center" vertical="center" wrapText="1"/>
      <protection hidden="1"/>
    </xf>
    <xf numFmtId="0" fontId="107" fillId="34" borderId="0" xfId="0" applyFont="1" applyFill="1" applyBorder="1" applyAlignment="1" applyProtection="1">
      <alignment horizontal="center" vertical="center" wrapText="1"/>
      <protection hidden="1"/>
    </xf>
    <xf numFmtId="0" fontId="107" fillId="34" borderId="11" xfId="0" applyFont="1" applyFill="1" applyBorder="1" applyAlignment="1" applyProtection="1">
      <alignment horizontal="center" vertical="center" wrapText="1"/>
      <protection hidden="1"/>
    </xf>
    <xf numFmtId="0" fontId="90" fillId="34" borderId="1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87" fillId="34" borderId="0" xfId="0" applyFont="1" applyFill="1" applyAlignment="1" applyProtection="1">
      <alignment horizontal="center" vertical="center" wrapText="1"/>
      <protection hidden="1" locked="0"/>
    </xf>
    <xf numFmtId="0" fontId="90" fillId="0" borderId="10" xfId="0" applyFont="1" applyFill="1" applyBorder="1" applyAlignment="1" applyProtection="1">
      <alignment horizontal="justify" wrapText="1"/>
      <protection hidden="1"/>
    </xf>
    <xf numFmtId="0" fontId="90" fillId="0" borderId="0" xfId="0" applyFont="1" applyFill="1" applyBorder="1" applyAlignment="1" applyProtection="1">
      <alignment horizontal="justify" wrapText="1"/>
      <protection hidden="1"/>
    </xf>
    <xf numFmtId="0" fontId="90" fillId="0" borderId="11" xfId="0" applyFont="1" applyFill="1" applyBorder="1" applyAlignment="1" applyProtection="1">
      <alignment horizontal="justify" wrapText="1"/>
      <protection hidden="1"/>
    </xf>
    <xf numFmtId="0" fontId="105" fillId="0" borderId="39" xfId="0" applyFont="1" applyFill="1" applyBorder="1" applyAlignment="1" applyProtection="1">
      <alignment horizontal="center" vertical="center" wrapText="1"/>
      <protection/>
    </xf>
    <xf numFmtId="0" fontId="105" fillId="0" borderId="40" xfId="0" applyFont="1" applyFill="1" applyBorder="1" applyAlignment="1" applyProtection="1">
      <alignment horizontal="center" vertical="center"/>
      <protection/>
    </xf>
    <xf numFmtId="0" fontId="105" fillId="0" borderId="41" xfId="0" applyFont="1" applyFill="1" applyBorder="1" applyAlignment="1" applyProtection="1">
      <alignment horizontal="center" vertical="center"/>
      <protection/>
    </xf>
    <xf numFmtId="0" fontId="107" fillId="34" borderId="10" xfId="0" applyFont="1" applyFill="1" applyBorder="1" applyAlignment="1" applyProtection="1">
      <alignment horizontal="justify" vertical="center" wrapText="1"/>
      <protection hidden="1"/>
    </xf>
    <xf numFmtId="0" fontId="107" fillId="34" borderId="0" xfId="0" applyFont="1" applyFill="1" applyBorder="1" applyAlignment="1" applyProtection="1">
      <alignment horizontal="justify" vertical="center" wrapText="1"/>
      <protection hidden="1"/>
    </xf>
    <xf numFmtId="0" fontId="107" fillId="34" borderId="11" xfId="0" applyFont="1" applyFill="1" applyBorder="1" applyAlignment="1" applyProtection="1">
      <alignment horizontal="justify" vertical="center" wrapText="1"/>
      <protection hidden="1"/>
    </xf>
    <xf numFmtId="0" fontId="17" fillId="34" borderId="60"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14" fillId="33" borderId="41" xfId="0" applyFont="1" applyFill="1" applyBorder="1" applyAlignment="1">
      <alignment horizontal="left" vertical="center" wrapText="1"/>
    </xf>
    <xf numFmtId="0" fontId="89" fillId="34" borderId="10" xfId="0" applyFont="1" applyFill="1" applyBorder="1" applyAlignment="1" applyProtection="1">
      <alignment horizontal="left" wrapText="1"/>
      <protection hidden="1"/>
    </xf>
    <xf numFmtId="0" fontId="89" fillId="34" borderId="0" xfId="0" applyFont="1" applyFill="1" applyBorder="1" applyAlignment="1" applyProtection="1">
      <alignment horizontal="left"/>
      <protection hidden="1"/>
    </xf>
    <xf numFmtId="0" fontId="89" fillId="34" borderId="0" xfId="0" applyFont="1" applyFill="1" applyBorder="1" applyAlignment="1" applyProtection="1">
      <alignment horizontal="center" vertical="top"/>
      <protection hidden="1"/>
    </xf>
    <xf numFmtId="0" fontId="89" fillId="34" borderId="0" xfId="0" applyFont="1" applyFill="1" applyBorder="1" applyAlignment="1" applyProtection="1">
      <alignment horizontal="center"/>
      <protection locked="0"/>
    </xf>
    <xf numFmtId="49" fontId="83" fillId="34" borderId="52" xfId="0" applyNumberFormat="1" applyFont="1" applyFill="1" applyBorder="1" applyAlignment="1" applyProtection="1">
      <alignment horizontal="center" vertical="center" wrapText="1"/>
      <protection locked="0"/>
    </xf>
    <xf numFmtId="49" fontId="83" fillId="34" borderId="16" xfId="0" applyNumberFormat="1" applyFont="1" applyFill="1" applyBorder="1" applyAlignment="1" applyProtection="1">
      <alignment horizontal="center" vertical="center" wrapText="1"/>
      <protection locked="0"/>
    </xf>
    <xf numFmtId="49" fontId="83" fillId="34" borderId="19" xfId="0" applyNumberFormat="1" applyFont="1" applyFill="1" applyBorder="1" applyAlignment="1" applyProtection="1">
      <alignment horizontal="center" vertical="center" wrapText="1"/>
      <protection locked="0"/>
    </xf>
    <xf numFmtId="0" fontId="83" fillId="34" borderId="52" xfId="0" applyNumberFormat="1" applyFont="1" applyFill="1" applyBorder="1" applyAlignment="1" applyProtection="1">
      <alignment horizontal="center" vertical="center" wrapText="1"/>
      <protection/>
    </xf>
    <xf numFmtId="0" fontId="83" fillId="34" borderId="16" xfId="0" applyNumberFormat="1" applyFont="1" applyFill="1" applyBorder="1" applyAlignment="1" applyProtection="1">
      <alignment horizontal="center" vertical="center" wrapText="1"/>
      <protection/>
    </xf>
    <xf numFmtId="0" fontId="83" fillId="34" borderId="19" xfId="0" applyNumberFormat="1" applyFont="1" applyFill="1" applyBorder="1" applyAlignment="1" applyProtection="1">
      <alignment horizontal="center" vertical="center" wrapText="1"/>
      <protection/>
    </xf>
    <xf numFmtId="14" fontId="83" fillId="34" borderId="52" xfId="0" applyNumberFormat="1" applyFont="1" applyFill="1" applyBorder="1" applyAlignment="1" applyProtection="1">
      <alignment horizontal="center" vertical="center" wrapText="1"/>
      <protection locked="0"/>
    </xf>
    <xf numFmtId="14" fontId="83" fillId="34" borderId="16" xfId="0" applyNumberFormat="1" applyFont="1" applyFill="1" applyBorder="1" applyAlignment="1" applyProtection="1">
      <alignment horizontal="center" vertical="center" wrapText="1"/>
      <protection locked="0"/>
    </xf>
    <xf numFmtId="14" fontId="83" fillId="34" borderId="53" xfId="0" applyNumberFormat="1" applyFont="1" applyFill="1" applyBorder="1" applyAlignment="1" applyProtection="1">
      <alignment horizontal="center" vertical="center" wrapText="1"/>
      <protection locked="0"/>
    </xf>
    <xf numFmtId="0" fontId="93" fillId="0" borderId="60" xfId="0" applyFont="1" applyFill="1" applyBorder="1" applyAlignment="1" applyProtection="1">
      <alignment horizontal="left" vertical="center" wrapText="1"/>
      <protection/>
    </xf>
    <xf numFmtId="0" fontId="93" fillId="0" borderId="22" xfId="0" applyFont="1" applyFill="1" applyBorder="1" applyAlignment="1" applyProtection="1">
      <alignment horizontal="left" vertical="center" wrapText="1"/>
      <protection/>
    </xf>
    <xf numFmtId="0" fontId="83" fillId="34" borderId="52" xfId="0" applyNumberFormat="1" applyFont="1" applyFill="1" applyBorder="1" applyAlignment="1" applyProtection="1">
      <alignment horizontal="center" vertical="center" wrapText="1"/>
      <protection hidden="1"/>
    </xf>
    <xf numFmtId="0" fontId="83" fillId="34" borderId="53" xfId="0" applyNumberFormat="1" applyFont="1" applyFill="1" applyBorder="1" applyAlignment="1" applyProtection="1">
      <alignment horizontal="center" vertical="center" wrapText="1"/>
      <protection hidden="1"/>
    </xf>
    <xf numFmtId="0" fontId="83" fillId="0" borderId="61" xfId="0" applyFont="1" applyFill="1" applyBorder="1" applyAlignment="1" applyProtection="1">
      <alignment horizontal="left" vertical="center" wrapText="1"/>
      <protection/>
    </xf>
    <xf numFmtId="0" fontId="83" fillId="0" borderId="58" xfId="0" applyFont="1" applyFill="1" applyBorder="1" applyAlignment="1" applyProtection="1">
      <alignment horizontal="left" vertical="center" wrapText="1"/>
      <protection/>
    </xf>
    <xf numFmtId="49" fontId="89" fillId="0" borderId="32" xfId="0" applyNumberFormat="1" applyFont="1" applyFill="1" applyBorder="1" applyAlignment="1" applyProtection="1">
      <alignment horizontal="center" vertical="center"/>
      <protection locked="0"/>
    </xf>
    <xf numFmtId="49" fontId="89" fillId="0" borderId="12" xfId="0" applyNumberFormat="1" applyFont="1" applyFill="1" applyBorder="1" applyAlignment="1" applyProtection="1">
      <alignment horizontal="center" vertical="center"/>
      <protection locked="0"/>
    </xf>
    <xf numFmtId="49" fontId="89" fillId="0" borderId="54" xfId="0" applyNumberFormat="1" applyFont="1" applyFill="1" applyBorder="1" applyAlignment="1" applyProtection="1">
      <alignment horizontal="center" vertical="center"/>
      <protection locked="0"/>
    </xf>
    <xf numFmtId="0" fontId="83" fillId="34" borderId="15" xfId="0" applyNumberFormat="1" applyFont="1" applyFill="1" applyBorder="1" applyAlignment="1" applyProtection="1">
      <alignment horizontal="left" vertical="center" wrapText="1"/>
      <protection hidden="1"/>
    </xf>
    <xf numFmtId="0" fontId="83" fillId="34" borderId="62" xfId="0" applyNumberFormat="1" applyFont="1" applyFill="1" applyBorder="1" applyAlignment="1" applyProtection="1">
      <alignment horizontal="left" vertical="center" wrapText="1"/>
      <protection hidden="1"/>
    </xf>
    <xf numFmtId="14" fontId="83" fillId="34" borderId="57" xfId="0" applyNumberFormat="1" applyFont="1" applyFill="1" applyBorder="1" applyAlignment="1" applyProtection="1">
      <alignment horizontal="center" vertical="center" wrapText="1"/>
      <protection locked="0"/>
    </xf>
    <xf numFmtId="14" fontId="83" fillId="34" borderId="38" xfId="0" applyNumberFormat="1" applyFont="1" applyFill="1" applyBorder="1" applyAlignment="1" applyProtection="1">
      <alignment horizontal="center" vertical="center" wrapText="1"/>
      <protection locked="0"/>
    </xf>
    <xf numFmtId="14" fontId="83" fillId="34" borderId="59" xfId="0" applyNumberFormat="1" applyFont="1" applyFill="1" applyBorder="1" applyAlignment="1" applyProtection="1">
      <alignment horizontal="center" vertical="center" wrapText="1"/>
      <protection locked="0"/>
    </xf>
    <xf numFmtId="49" fontId="83" fillId="34" borderId="52" xfId="0" applyNumberFormat="1" applyFont="1" applyFill="1" applyBorder="1" applyAlignment="1" applyProtection="1">
      <alignment horizontal="left" vertical="center" wrapText="1"/>
      <protection locked="0"/>
    </xf>
    <xf numFmtId="49" fontId="83" fillId="34" borderId="16" xfId="0" applyNumberFormat="1" applyFont="1" applyFill="1" applyBorder="1" applyAlignment="1" applyProtection="1">
      <alignment horizontal="left" vertical="center" wrapText="1"/>
      <protection locked="0"/>
    </xf>
    <xf numFmtId="49" fontId="83" fillId="34" borderId="53" xfId="0" applyNumberFormat="1" applyFont="1" applyFill="1" applyBorder="1" applyAlignment="1" applyProtection="1">
      <alignment horizontal="left" vertical="center" wrapText="1"/>
      <protection locked="0"/>
    </xf>
    <xf numFmtId="14" fontId="89" fillId="0" borderId="12" xfId="0" applyNumberFormat="1" applyFont="1" applyFill="1" applyBorder="1" applyAlignment="1" applyProtection="1">
      <alignment horizontal="center" vertical="center"/>
      <protection/>
    </xf>
    <xf numFmtId="4" fontId="83" fillId="34" borderId="52" xfId="0" applyNumberFormat="1" applyFont="1" applyFill="1" applyBorder="1" applyAlignment="1" applyProtection="1">
      <alignment horizontal="center" vertical="center" wrapText="1"/>
      <protection locked="0"/>
    </xf>
    <xf numFmtId="4" fontId="83" fillId="34" borderId="16" xfId="0" applyNumberFormat="1" applyFont="1" applyFill="1" applyBorder="1" applyAlignment="1" applyProtection="1">
      <alignment horizontal="center" vertical="center" wrapText="1"/>
      <protection locked="0"/>
    </xf>
    <xf numFmtId="4" fontId="83" fillId="34" borderId="19" xfId="0" applyNumberFormat="1" applyFont="1" applyFill="1" applyBorder="1" applyAlignment="1" applyProtection="1">
      <alignment horizontal="center" vertical="center" wrapText="1"/>
      <protection locked="0"/>
    </xf>
    <xf numFmtId="4" fontId="83" fillId="34" borderId="52" xfId="0" applyNumberFormat="1" applyFont="1" applyFill="1" applyBorder="1" applyAlignment="1" applyProtection="1">
      <alignment horizontal="center" vertical="center" wrapText="1"/>
      <protection/>
    </xf>
    <xf numFmtId="4" fontId="83" fillId="34" borderId="16" xfId="0" applyNumberFormat="1" applyFont="1" applyFill="1" applyBorder="1" applyAlignment="1" applyProtection="1">
      <alignment horizontal="center" vertical="center" wrapText="1"/>
      <protection/>
    </xf>
    <xf numFmtId="4" fontId="83" fillId="34" borderId="19" xfId="0" applyNumberFormat="1" applyFont="1" applyFill="1" applyBorder="1" applyAlignment="1" applyProtection="1">
      <alignment horizontal="center" vertical="center" wrapText="1"/>
      <protection/>
    </xf>
    <xf numFmtId="49" fontId="89" fillId="0" borderId="13" xfId="0" applyNumberFormat="1" applyFont="1" applyFill="1" applyBorder="1" applyAlignment="1" applyProtection="1">
      <alignment horizontal="center" vertical="center"/>
      <protection locked="0"/>
    </xf>
    <xf numFmtId="0" fontId="83" fillId="0" borderId="60" xfId="0" applyFont="1" applyFill="1" applyBorder="1" applyAlignment="1" applyProtection="1">
      <alignment horizontal="left" vertical="center" wrapText="1"/>
      <protection/>
    </xf>
    <xf numFmtId="0" fontId="83" fillId="0" borderId="22" xfId="0" applyFont="1" applyFill="1" applyBorder="1" applyAlignment="1" applyProtection="1">
      <alignment horizontal="left" vertical="center" wrapText="1"/>
      <protection/>
    </xf>
    <xf numFmtId="49" fontId="83" fillId="34" borderId="52" xfId="0" applyNumberFormat="1" applyFont="1" applyFill="1" applyBorder="1" applyAlignment="1" applyProtection="1">
      <alignment horizontal="center" vertical="center" wrapText="1"/>
      <protection/>
    </xf>
    <xf numFmtId="49" fontId="83" fillId="34" borderId="16" xfId="0" applyNumberFormat="1" applyFont="1" applyFill="1" applyBorder="1" applyAlignment="1" applyProtection="1">
      <alignment horizontal="center" vertical="center" wrapText="1"/>
      <protection/>
    </xf>
    <xf numFmtId="49" fontId="83" fillId="34" borderId="19" xfId="0" applyNumberFormat="1" applyFont="1" applyFill="1" applyBorder="1" applyAlignment="1" applyProtection="1">
      <alignment horizontal="center" vertical="center" wrapText="1"/>
      <protection/>
    </xf>
    <xf numFmtId="4" fontId="89" fillId="0" borderId="52" xfId="0" applyNumberFormat="1" applyFont="1" applyFill="1" applyBorder="1" applyAlignment="1" applyProtection="1">
      <alignment horizontal="center" vertical="center"/>
      <protection locked="0"/>
    </xf>
    <xf numFmtId="4" fontId="89" fillId="0" borderId="53"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wrapText="1"/>
      <protection locked="0"/>
    </xf>
    <xf numFmtId="0" fontId="89" fillId="34" borderId="52" xfId="0" applyNumberFormat="1" applyFont="1" applyFill="1" applyBorder="1" applyAlignment="1" applyProtection="1">
      <alignment horizontal="center" vertical="center"/>
      <protection/>
    </xf>
    <xf numFmtId="0" fontId="89" fillId="34" borderId="16" xfId="0" applyNumberFormat="1" applyFont="1" applyFill="1" applyBorder="1" applyAlignment="1" applyProtection="1">
      <alignment horizontal="center" vertical="center"/>
      <protection/>
    </xf>
    <xf numFmtId="0" fontId="89" fillId="34" borderId="53" xfId="0" applyNumberFormat="1" applyFont="1" applyFill="1" applyBorder="1" applyAlignment="1" applyProtection="1">
      <alignment horizontal="center" vertical="center"/>
      <protection/>
    </xf>
    <xf numFmtId="49" fontId="83" fillId="34" borderId="48" xfId="0" applyNumberFormat="1" applyFont="1" applyFill="1" applyBorder="1" applyAlignment="1" applyProtection="1">
      <alignment horizontal="center" vertical="center" wrapText="1"/>
      <protection locked="0"/>
    </xf>
    <xf numFmtId="49" fontId="83" fillId="34" borderId="44" xfId="0" applyNumberFormat="1" applyFont="1" applyFill="1" applyBorder="1" applyAlignment="1" applyProtection="1">
      <alignment horizontal="center" vertical="center" wrapText="1"/>
      <protection locked="0"/>
    </xf>
    <xf numFmtId="49" fontId="83" fillId="34" borderId="43" xfId="0" applyNumberFormat="1" applyFont="1" applyFill="1" applyBorder="1" applyAlignment="1" applyProtection="1">
      <alignment horizontal="center" vertical="center" wrapText="1"/>
      <protection locked="0"/>
    </xf>
    <xf numFmtId="0" fontId="83" fillId="34" borderId="51" xfId="0" applyFont="1" applyFill="1" applyBorder="1" applyAlignment="1" applyProtection="1">
      <alignment horizontal="left" vertical="center" wrapText="1"/>
      <protection/>
    </xf>
    <xf numFmtId="0" fontId="83" fillId="34" borderId="16" xfId="0" applyFont="1" applyFill="1" applyBorder="1" applyAlignment="1" applyProtection="1">
      <alignment horizontal="left" vertical="center" wrapText="1"/>
      <protection/>
    </xf>
    <xf numFmtId="49" fontId="89" fillId="0" borderId="52" xfId="0" applyNumberFormat="1" applyFont="1" applyFill="1" applyBorder="1" applyAlignment="1" applyProtection="1">
      <alignment horizontal="center" vertical="center"/>
      <protection locked="0"/>
    </xf>
    <xf numFmtId="49" fontId="89" fillId="0" borderId="16" xfId="0" applyNumberFormat="1" applyFont="1" applyFill="1" applyBorder="1" applyAlignment="1" applyProtection="1">
      <alignment horizontal="center" vertical="center"/>
      <protection locked="0"/>
    </xf>
    <xf numFmtId="49" fontId="89" fillId="0" borderId="19" xfId="0" applyNumberFormat="1" applyFont="1" applyFill="1" applyBorder="1" applyAlignment="1" applyProtection="1">
      <alignment horizontal="center" vertical="center"/>
      <protection locked="0"/>
    </xf>
    <xf numFmtId="49" fontId="89" fillId="34" borderId="48" xfId="0" applyNumberFormat="1" applyFont="1" applyFill="1" applyBorder="1" applyAlignment="1" applyProtection="1">
      <alignment horizontal="center" vertical="center"/>
      <protection hidden="1"/>
    </xf>
    <xf numFmtId="49" fontId="89" fillId="34" borderId="44" xfId="0" applyNumberFormat="1" applyFont="1" applyFill="1" applyBorder="1" applyAlignment="1" applyProtection="1">
      <alignment horizontal="center" vertical="center"/>
      <protection hidden="1"/>
    </xf>
    <xf numFmtId="49" fontId="89" fillId="34" borderId="43" xfId="0" applyNumberFormat="1" applyFont="1" applyFill="1" applyBorder="1" applyAlignment="1" applyProtection="1">
      <alignment horizontal="center" vertical="center"/>
      <protection hidden="1"/>
    </xf>
    <xf numFmtId="0" fontId="89" fillId="0" borderId="52"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14" fontId="89" fillId="0" borderId="52" xfId="0" applyNumberFormat="1" applyFont="1" applyFill="1" applyBorder="1" applyAlignment="1" applyProtection="1">
      <alignment horizontal="center" vertical="center"/>
      <protection locked="0"/>
    </xf>
    <xf numFmtId="14" fontId="89" fillId="0" borderId="19" xfId="0" applyNumberFormat="1" applyFont="1" applyFill="1" applyBorder="1" applyAlignment="1" applyProtection="1">
      <alignment horizontal="center" vertical="center"/>
      <protection locked="0"/>
    </xf>
    <xf numFmtId="49" fontId="83" fillId="0" borderId="52" xfId="0" applyNumberFormat="1" applyFont="1" applyFill="1" applyBorder="1" applyAlignment="1" applyProtection="1">
      <alignment horizontal="center" vertical="center"/>
      <protection hidden="1"/>
    </xf>
    <xf numFmtId="0" fontId="83" fillId="0" borderId="19" xfId="0" applyNumberFormat="1" applyFont="1" applyFill="1" applyBorder="1" applyAlignment="1" applyProtection="1">
      <alignment horizontal="center" vertical="center"/>
      <protection hidden="1"/>
    </xf>
    <xf numFmtId="0" fontId="83" fillId="0" borderId="61" xfId="0" applyFont="1" applyFill="1" applyBorder="1" applyAlignment="1" applyProtection="1">
      <alignment horizontal="left" vertical="center"/>
      <protection/>
    </xf>
    <xf numFmtId="0" fontId="83" fillId="0" borderId="58" xfId="0" applyFont="1" applyFill="1" applyBorder="1" applyAlignment="1" applyProtection="1">
      <alignment horizontal="left" vertical="center"/>
      <protection/>
    </xf>
    <xf numFmtId="49" fontId="83" fillId="0" borderId="58" xfId="0" applyNumberFormat="1" applyFont="1" applyFill="1" applyBorder="1" applyAlignment="1" applyProtection="1">
      <alignment horizontal="center" vertical="center"/>
      <protection locked="0"/>
    </xf>
    <xf numFmtId="0" fontId="83" fillId="0" borderId="57" xfId="0" applyNumberFormat="1" applyFont="1" applyFill="1" applyBorder="1" applyAlignment="1" applyProtection="1">
      <alignment horizontal="center" vertical="center"/>
      <protection hidden="1"/>
    </xf>
    <xf numFmtId="0" fontId="83" fillId="0" borderId="38" xfId="0" applyNumberFormat="1" applyFont="1" applyFill="1" applyBorder="1" applyAlignment="1" applyProtection="1">
      <alignment horizontal="center" vertical="center"/>
      <protection hidden="1"/>
    </xf>
    <xf numFmtId="49" fontId="83" fillId="0" borderId="52" xfId="0" applyNumberFormat="1" applyFont="1" applyFill="1" applyBorder="1" applyAlignment="1" applyProtection="1">
      <alignment horizontal="left" vertical="center"/>
      <protection hidden="1"/>
    </xf>
    <xf numFmtId="49" fontId="83" fillId="0" borderId="16" xfId="0" applyNumberFormat="1" applyFont="1" applyFill="1" applyBorder="1" applyAlignment="1" applyProtection="1">
      <alignment horizontal="left" vertical="center"/>
      <protection hidden="1"/>
    </xf>
    <xf numFmtId="49" fontId="83" fillId="0" borderId="19" xfId="0" applyNumberFormat="1" applyFont="1" applyFill="1" applyBorder="1" applyAlignment="1" applyProtection="1">
      <alignment horizontal="left" vertical="center"/>
      <protection hidden="1"/>
    </xf>
    <xf numFmtId="0" fontId="83" fillId="0" borderId="27" xfId="0" applyFont="1" applyFill="1" applyBorder="1" applyAlignment="1" applyProtection="1">
      <alignment horizontal="left" vertical="top" wrapText="1"/>
      <protection/>
    </xf>
    <xf numFmtId="0" fontId="83" fillId="0" borderId="63" xfId="0" applyFont="1" applyFill="1" applyBorder="1" applyAlignment="1" applyProtection="1">
      <alignment horizontal="left" vertical="top" wrapText="1"/>
      <protection/>
    </xf>
    <xf numFmtId="0" fontId="83" fillId="34" borderId="28" xfId="0" applyNumberFormat="1" applyFont="1" applyFill="1" applyBorder="1" applyAlignment="1" applyProtection="1">
      <alignment horizontal="left" vertical="center" wrapText="1"/>
      <protection hidden="1"/>
    </xf>
    <xf numFmtId="0" fontId="83" fillId="34" borderId="29" xfId="0" applyNumberFormat="1" applyFont="1" applyFill="1" applyBorder="1" applyAlignment="1" applyProtection="1">
      <alignment horizontal="left" vertical="center" wrapText="1"/>
      <protection hidden="1"/>
    </xf>
    <xf numFmtId="0" fontId="83" fillId="0" borderId="60" xfId="0" applyFont="1" applyFill="1" applyBorder="1" applyAlignment="1" applyProtection="1">
      <alignment horizontal="left" vertical="top" wrapText="1"/>
      <protection/>
    </xf>
    <xf numFmtId="0" fontId="83" fillId="0" borderId="22" xfId="0" applyFont="1" applyFill="1" applyBorder="1" applyAlignment="1" applyProtection="1">
      <alignment horizontal="left" vertical="top" wrapText="1"/>
      <protection/>
    </xf>
    <xf numFmtId="49" fontId="83" fillId="0" borderId="44" xfId="0" applyNumberFormat="1" applyFont="1" applyFill="1" applyBorder="1" applyAlignment="1" applyProtection="1">
      <alignment horizontal="center" vertical="center"/>
      <protection hidden="1"/>
    </xf>
    <xf numFmtId="0" fontId="83" fillId="0" borderId="44" xfId="0" applyNumberFormat="1" applyFont="1" applyFill="1" applyBorder="1" applyAlignment="1" applyProtection="1">
      <alignment horizontal="center" vertical="center"/>
      <protection hidden="1"/>
    </xf>
    <xf numFmtId="0" fontId="83" fillId="0" borderId="45" xfId="0" applyNumberFormat="1" applyFont="1" applyFill="1" applyBorder="1" applyAlignment="1" applyProtection="1">
      <alignment horizontal="center" vertical="center"/>
      <protection hidden="1"/>
    </xf>
    <xf numFmtId="4" fontId="83" fillId="34" borderId="52" xfId="0" applyNumberFormat="1" applyFont="1" applyFill="1" applyBorder="1" applyAlignment="1" applyProtection="1">
      <alignment horizontal="center" vertical="center" wrapText="1"/>
      <protection hidden="1"/>
    </xf>
    <xf numFmtId="4" fontId="83" fillId="34" borderId="16" xfId="0" applyNumberFormat="1" applyFont="1" applyFill="1" applyBorder="1" applyAlignment="1" applyProtection="1">
      <alignment horizontal="center" vertical="center" wrapText="1"/>
      <protection hidden="1"/>
    </xf>
    <xf numFmtId="4" fontId="83" fillId="34" borderId="19" xfId="0" applyNumberFormat="1" applyFont="1" applyFill="1" applyBorder="1" applyAlignment="1" applyProtection="1">
      <alignment horizontal="center" vertical="center" wrapText="1"/>
      <protection hidden="1"/>
    </xf>
    <xf numFmtId="0" fontId="83" fillId="34" borderId="60" xfId="0" applyFont="1" applyFill="1" applyBorder="1" applyAlignment="1" applyProtection="1">
      <alignment horizontal="left" vertical="center" wrapText="1"/>
      <protection/>
    </xf>
    <xf numFmtId="0" fontId="83" fillId="34" borderId="22" xfId="0" applyFont="1" applyFill="1" applyBorder="1" applyAlignment="1" applyProtection="1">
      <alignment horizontal="left" vertical="center" wrapText="1"/>
      <protection/>
    </xf>
    <xf numFmtId="49" fontId="89" fillId="34" borderId="52" xfId="0" applyNumberFormat="1" applyFont="1" applyFill="1" applyBorder="1" applyAlignment="1" applyProtection="1">
      <alignment horizontal="center" vertical="center"/>
      <protection locked="0"/>
    </xf>
    <xf numFmtId="49" fontId="89" fillId="34" borderId="16" xfId="0" applyNumberFormat="1" applyFont="1" applyFill="1" applyBorder="1" applyAlignment="1" applyProtection="1">
      <alignment horizontal="center" vertical="center"/>
      <protection locked="0"/>
    </xf>
    <xf numFmtId="49" fontId="89" fillId="34" borderId="19" xfId="0" applyNumberFormat="1" applyFont="1" applyFill="1" applyBorder="1" applyAlignment="1" applyProtection="1">
      <alignment horizontal="center" vertical="center"/>
      <protection locked="0"/>
    </xf>
    <xf numFmtId="0" fontId="89" fillId="34" borderId="52" xfId="0" applyFont="1" applyFill="1" applyBorder="1" applyAlignment="1" applyProtection="1">
      <alignment horizontal="center" vertical="center"/>
      <protection hidden="1"/>
    </xf>
    <xf numFmtId="0" fontId="89" fillId="34" borderId="16" xfId="0" applyFont="1" applyFill="1" applyBorder="1" applyAlignment="1" applyProtection="1">
      <alignment horizontal="center" vertical="center"/>
      <protection hidden="1"/>
    </xf>
    <xf numFmtId="0" fontId="89" fillId="34" borderId="53" xfId="0" applyFont="1" applyFill="1" applyBorder="1" applyAlignment="1" applyProtection="1">
      <alignment horizontal="center" vertical="center"/>
      <protection hidden="1"/>
    </xf>
    <xf numFmtId="0" fontId="89" fillId="34" borderId="52" xfId="0" applyFont="1" applyFill="1" applyBorder="1" applyAlignment="1" applyProtection="1">
      <alignment horizontal="center" vertical="center"/>
      <protection/>
    </xf>
    <xf numFmtId="0" fontId="89" fillId="34" borderId="16" xfId="0" applyFont="1" applyFill="1" applyBorder="1" applyAlignment="1" applyProtection="1">
      <alignment horizontal="center" vertical="center"/>
      <protection/>
    </xf>
    <xf numFmtId="0" fontId="89" fillId="34" borderId="53" xfId="0" applyFont="1" applyFill="1" applyBorder="1" applyAlignment="1" applyProtection="1">
      <alignment horizontal="center" vertical="center"/>
      <protection/>
    </xf>
    <xf numFmtId="0" fontId="83" fillId="34" borderId="24" xfId="0" applyFont="1" applyFill="1" applyBorder="1" applyAlignment="1" applyProtection="1">
      <alignment horizontal="left" vertical="center" wrapText="1"/>
      <protection/>
    </xf>
    <xf numFmtId="0" fontId="83" fillId="34" borderId="17" xfId="0" applyFont="1" applyFill="1" applyBorder="1" applyAlignment="1" applyProtection="1">
      <alignment horizontal="left" vertical="center" wrapText="1"/>
      <protection/>
    </xf>
    <xf numFmtId="0" fontId="16" fillId="34" borderId="52" xfId="0" applyNumberFormat="1" applyFont="1" applyFill="1" applyBorder="1" applyAlignment="1" applyProtection="1">
      <alignment horizontal="center" vertical="center" wrapText="1"/>
      <protection locked="0"/>
    </xf>
    <xf numFmtId="0" fontId="16" fillId="34" borderId="16"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6" fillId="34" borderId="53" xfId="0" applyNumberFormat="1" applyFont="1" applyFill="1" applyBorder="1" applyAlignment="1" applyProtection="1">
      <alignment horizontal="center" vertical="center" wrapText="1"/>
      <protection locked="0"/>
    </xf>
    <xf numFmtId="0" fontId="83" fillId="34" borderId="51"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17" fillId="34" borderId="51"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48"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43" xfId="0" applyFont="1" applyFill="1" applyBorder="1" applyAlignment="1">
      <alignment horizontal="center" vertical="center" wrapText="1"/>
    </xf>
    <xf numFmtId="4" fontId="17" fillId="34" borderId="48" xfId="0" applyNumberFormat="1" applyFont="1" applyFill="1" applyBorder="1" applyAlignment="1">
      <alignment horizontal="center" vertical="center" wrapText="1"/>
    </xf>
    <xf numFmtId="4" fontId="17" fillId="34" borderId="44" xfId="0" applyNumberFormat="1" applyFont="1" applyFill="1" applyBorder="1" applyAlignment="1">
      <alignment horizontal="center" vertical="center" wrapText="1"/>
    </xf>
    <xf numFmtId="4" fontId="17" fillId="34" borderId="43" xfId="0" applyNumberFormat="1" applyFont="1" applyFill="1" applyBorder="1" applyAlignment="1">
      <alignment horizontal="center" vertical="center" wrapText="1"/>
    </xf>
    <xf numFmtId="10" fontId="15" fillId="34" borderId="19" xfId="61" applyNumberFormat="1" applyFont="1" applyFill="1" applyBorder="1" applyAlignment="1" applyProtection="1">
      <alignment horizontal="left" vertical="center" wrapText="1"/>
      <protection locked="0"/>
    </xf>
    <xf numFmtId="10" fontId="15" fillId="34" borderId="17" xfId="61" applyNumberFormat="1" applyFont="1" applyFill="1" applyBorder="1" applyAlignment="1" applyProtection="1">
      <alignment horizontal="left" vertical="center" wrapText="1"/>
      <protection locked="0"/>
    </xf>
    <xf numFmtId="10" fontId="15" fillId="34" borderId="64" xfId="61" applyNumberFormat="1" applyFont="1" applyFill="1" applyBorder="1" applyAlignment="1" applyProtection="1">
      <alignment horizontal="left" vertical="center" wrapText="1"/>
      <protection locked="0"/>
    </xf>
    <xf numFmtId="0" fontId="17" fillId="34" borderId="65" xfId="0" applyFont="1" applyFill="1" applyBorder="1" applyAlignment="1">
      <alignment horizontal="left" vertical="center" wrapText="1"/>
    </xf>
    <xf numFmtId="0" fontId="17" fillId="34" borderId="46" xfId="0" applyFont="1" applyFill="1" applyBorder="1" applyAlignment="1">
      <alignment horizontal="left" vertical="center" wrapText="1"/>
    </xf>
    <xf numFmtId="0" fontId="15" fillId="34" borderId="46" xfId="0" applyNumberFormat="1" applyFont="1" applyFill="1" applyBorder="1" applyAlignment="1" applyProtection="1">
      <alignment horizontal="left" vertical="center" wrapText="1"/>
      <protection locked="0"/>
    </xf>
    <xf numFmtId="0" fontId="15" fillId="34" borderId="47"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4" fontId="17" fillId="34" borderId="45" xfId="0" applyNumberFormat="1" applyFont="1" applyFill="1" applyBorder="1" applyAlignment="1">
      <alignment horizontal="center" vertical="center" wrapText="1"/>
    </xf>
    <xf numFmtId="0" fontId="93" fillId="34" borderId="0" xfId="0" applyFont="1" applyFill="1" applyBorder="1" applyAlignment="1" applyProtection="1">
      <alignment horizontal="center"/>
      <protection/>
    </xf>
    <xf numFmtId="0" fontId="83" fillId="34" borderId="0" xfId="0" applyFont="1" applyFill="1" applyBorder="1" applyAlignment="1" applyProtection="1">
      <alignment horizontal="center" vertical="top"/>
      <protection/>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4"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4"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4" xfId="0" applyNumberFormat="1" applyFont="1" applyFill="1" applyBorder="1" applyAlignment="1">
      <alignment horizontal="left" vertical="center" wrapText="1"/>
    </xf>
    <xf numFmtId="0" fontId="17" fillId="34" borderId="52" xfId="0" applyFont="1" applyFill="1" applyBorder="1" applyAlignment="1">
      <alignment horizontal="left" vertical="center" wrapText="1"/>
    </xf>
    <xf numFmtId="0" fontId="17" fillId="34" borderId="19" xfId="0" applyFont="1" applyFill="1" applyBorder="1" applyAlignment="1">
      <alignment horizontal="left" vertical="center" wrapText="1"/>
    </xf>
    <xf numFmtId="49" fontId="15" fillId="34" borderId="52"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53" xfId="0" applyNumberFormat="1" applyFont="1" applyFill="1" applyBorder="1" applyAlignment="1" applyProtection="1">
      <alignment horizontal="center" vertical="center" wrapText="1"/>
      <protection locked="0"/>
    </xf>
    <xf numFmtId="49" fontId="15" fillId="34" borderId="52"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53"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83" fillId="34" borderId="31" xfId="0" applyFont="1" applyFill="1" applyBorder="1" applyAlignment="1" applyProtection="1">
      <alignment horizontal="center" vertical="top"/>
      <protection/>
    </xf>
    <xf numFmtId="0" fontId="15" fillId="34" borderId="52"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53" xfId="0" applyFont="1" applyFill="1" applyBorder="1" applyAlignment="1" applyProtection="1">
      <alignment horizontal="center" vertical="center" wrapText="1"/>
      <protection locked="0"/>
    </xf>
    <xf numFmtId="0" fontId="83" fillId="34" borderId="0" xfId="0" applyFont="1" applyFill="1" applyBorder="1" applyAlignment="1" applyProtection="1">
      <alignment horizontal="center"/>
      <protection/>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93" fillId="34" borderId="11" xfId="0" applyFont="1" applyFill="1" applyBorder="1" applyAlignment="1" applyProtection="1">
      <alignment horizontal="center"/>
      <protection/>
    </xf>
    <xf numFmtId="14" fontId="98" fillId="34" borderId="15" xfId="0" applyNumberFormat="1" applyFont="1" applyFill="1" applyBorder="1" applyAlignment="1" applyProtection="1">
      <alignment horizontal="right"/>
      <protection hidden="1"/>
    </xf>
    <xf numFmtId="0" fontId="83" fillId="34" borderId="54" xfId="0" applyFont="1" applyFill="1" applyBorder="1" applyAlignment="1" applyProtection="1">
      <alignment horizontal="left" vertical="center" wrapText="1"/>
      <protection/>
    </xf>
    <xf numFmtId="0" fontId="83" fillId="34" borderId="0" xfId="0" applyNumberFormat="1" applyFont="1" applyFill="1" applyBorder="1" applyAlignment="1" applyProtection="1">
      <alignment horizontal="center" vertical="center"/>
      <protection locked="0"/>
    </xf>
    <xf numFmtId="0" fontId="90" fillId="0" borderId="27" xfId="0" applyFont="1" applyFill="1" applyBorder="1" applyAlignment="1" applyProtection="1">
      <alignment horizontal="justify" vertical="top" wrapText="1"/>
      <protection/>
    </xf>
    <xf numFmtId="0" fontId="90" fillId="0" borderId="28" xfId="0" applyFont="1" applyFill="1" applyBorder="1" applyAlignment="1" applyProtection="1">
      <alignment horizontal="justify" vertical="top" wrapText="1"/>
      <protection/>
    </xf>
    <xf numFmtId="0" fontId="90" fillId="0" borderId="29" xfId="0" applyFont="1" applyFill="1" applyBorder="1" applyAlignment="1" applyProtection="1">
      <alignment horizontal="justify" vertical="top" wrapText="1"/>
      <protection/>
    </xf>
    <xf numFmtId="0" fontId="93" fillId="34" borderId="10" xfId="0" applyFont="1" applyFill="1" applyBorder="1" applyAlignment="1" applyProtection="1">
      <alignment horizontal="center"/>
      <protection/>
    </xf>
    <xf numFmtId="0" fontId="17" fillId="34" borderId="21" xfId="0" applyFont="1" applyFill="1" applyBorder="1" applyAlignment="1" applyProtection="1">
      <alignment horizontal="center" vertical="center" wrapText="1"/>
      <protection locked="0"/>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52"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53" xfId="0" applyFont="1" applyFill="1" applyBorder="1" applyAlignment="1" applyProtection="1">
      <alignment horizontal="center" vertical="center" wrapText="1"/>
      <protection locked="0"/>
    </xf>
    <xf numFmtId="0" fontId="83" fillId="34" borderId="52" xfId="0" applyFont="1" applyFill="1" applyBorder="1" applyAlignment="1" applyProtection="1">
      <alignment horizontal="center" vertical="center" wrapText="1"/>
      <protection locked="0"/>
    </xf>
    <xf numFmtId="0" fontId="83" fillId="34" borderId="16" xfId="0" applyFont="1" applyFill="1" applyBorder="1" applyAlignment="1" applyProtection="1">
      <alignment horizontal="center" vertical="center" wrapText="1"/>
      <protection locked="0"/>
    </xf>
    <xf numFmtId="0" fontId="83" fillId="34" borderId="53" xfId="0" applyFont="1" applyFill="1" applyBorder="1" applyAlignment="1" applyProtection="1">
      <alignment horizontal="center" vertical="center" wrapText="1"/>
      <protection locked="0"/>
    </xf>
    <xf numFmtId="0" fontId="17" fillId="34" borderId="52" xfId="0" applyFont="1" applyFill="1" applyBorder="1" applyAlignment="1">
      <alignment horizontal="center" vertical="top" wrapText="1"/>
    </xf>
    <xf numFmtId="0" fontId="17" fillId="34" borderId="53"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52"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17" fillId="34" borderId="51" xfId="0" applyFont="1" applyFill="1" applyBorder="1" applyAlignment="1">
      <alignment vertical="center" wrapText="1"/>
    </xf>
    <xf numFmtId="0" fontId="17" fillId="34" borderId="19" xfId="0" applyFont="1" applyFill="1" applyBorder="1" applyAlignment="1">
      <alignment vertical="center" wrapText="1"/>
    </xf>
    <xf numFmtId="0" fontId="17" fillId="34" borderId="39" xfId="0" applyFont="1" applyFill="1" applyBorder="1" applyAlignment="1">
      <alignment horizontal="left" vertical="center" wrapText="1"/>
    </xf>
    <xf numFmtId="0" fontId="17" fillId="34" borderId="40" xfId="0" applyFont="1" applyFill="1" applyBorder="1" applyAlignment="1">
      <alignment horizontal="left" vertical="center" wrapText="1"/>
    </xf>
    <xf numFmtId="0" fontId="17" fillId="34" borderId="41"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58" xfId="0" applyFont="1" applyFill="1" applyBorder="1" applyAlignment="1">
      <alignment vertical="center" wrapText="1"/>
    </xf>
    <xf numFmtId="0" fontId="17" fillId="34" borderId="57" xfId="0" applyFont="1" applyFill="1" applyBorder="1" applyAlignment="1" applyProtection="1">
      <alignment horizontal="center" vertical="center" wrapText="1"/>
      <protection locked="0"/>
    </xf>
    <xf numFmtId="0" fontId="17" fillId="34" borderId="38" xfId="0" applyFont="1" applyFill="1" applyBorder="1" applyAlignment="1" applyProtection="1">
      <alignment horizontal="center" vertical="center" wrapText="1"/>
      <protection locked="0"/>
    </xf>
    <xf numFmtId="0" fontId="17" fillId="34" borderId="59" xfId="0" applyFont="1" applyFill="1" applyBorder="1" applyAlignment="1" applyProtection="1">
      <alignment horizontal="center" vertical="center" wrapText="1"/>
      <protection locked="0"/>
    </xf>
    <xf numFmtId="0" fontId="17" fillId="34" borderId="61"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7" fillId="34" borderId="43"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6" fillId="34" borderId="39"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7" fillId="34" borderId="60" xfId="0" applyFont="1" applyFill="1" applyBorder="1" applyAlignment="1">
      <alignment vertical="center" wrapText="1"/>
    </xf>
    <xf numFmtId="0" fontId="17" fillId="34" borderId="22" xfId="0" applyFont="1" applyFill="1" applyBorder="1" applyAlignment="1">
      <alignment vertical="center" wrapText="1"/>
    </xf>
    <xf numFmtId="0" fontId="17" fillId="34" borderId="16" xfId="0" applyFont="1" applyFill="1" applyBorder="1" applyAlignment="1">
      <alignmen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34" borderId="38" xfId="0" applyFont="1" applyFill="1" applyBorder="1" applyAlignment="1">
      <alignment vertical="center" wrapText="1"/>
    </xf>
    <xf numFmtId="0" fontId="17" fillId="34" borderId="58" xfId="0" applyFont="1" applyFill="1" applyBorder="1" applyAlignment="1">
      <alignment horizontal="left" vertical="center" wrapText="1"/>
    </xf>
    <xf numFmtId="0" fontId="15" fillId="34" borderId="51"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58" xfId="0" applyFont="1" applyFill="1" applyBorder="1" applyAlignment="1">
      <alignment horizontal="left" vertical="center" wrapText="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5" fillId="34" borderId="60"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0" fillId="34" borderId="0" xfId="0" applyFill="1" applyBorder="1" applyAlignment="1" applyProtection="1">
      <alignment horizontal="center"/>
      <protection locked="0"/>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15" xfId="0" applyFill="1" applyBorder="1" applyAlignment="1" applyProtection="1">
      <alignment horizontal="right"/>
      <protection hidden="1"/>
    </xf>
    <xf numFmtId="0" fontId="95" fillId="34" borderId="27" xfId="0" applyFont="1" applyFill="1" applyBorder="1" applyAlignment="1" applyProtection="1">
      <alignment horizontal="center"/>
      <protection hidden="1"/>
    </xf>
    <xf numFmtId="0" fontId="95" fillId="34" borderId="28" xfId="0" applyFont="1" applyFill="1" applyBorder="1" applyAlignment="1" applyProtection="1">
      <alignment horizontal="center"/>
      <protection hidden="1"/>
    </xf>
    <xf numFmtId="0" fontId="95" fillId="34" borderId="29" xfId="0" applyFont="1" applyFill="1" applyBorder="1" applyAlignment="1" applyProtection="1">
      <alignment horizontal="center"/>
      <protection hidden="1"/>
    </xf>
    <xf numFmtId="0" fontId="86" fillId="0" borderId="10" xfId="0" applyNumberFormat="1" applyFont="1" applyFill="1" applyBorder="1" applyAlignment="1" applyProtection="1">
      <alignment horizontal="justify" vertical="top" wrapText="1"/>
      <protection hidden="1"/>
    </xf>
    <xf numFmtId="0" fontId="86" fillId="0" borderId="0" xfId="0" applyNumberFormat="1" applyFont="1" applyFill="1" applyBorder="1" applyAlignment="1" applyProtection="1">
      <alignment horizontal="justify" vertical="top" wrapText="1"/>
      <protection hidden="1"/>
    </xf>
    <xf numFmtId="0" fontId="86" fillId="0" borderId="11" xfId="0" applyNumberFormat="1" applyFont="1" applyFill="1" applyBorder="1" applyAlignment="1" applyProtection="1">
      <alignment horizontal="justify" vertical="top" wrapText="1"/>
      <protection hidden="1"/>
    </xf>
    <xf numFmtId="0" fontId="102" fillId="34" borderId="10" xfId="0" applyNumberFormat="1" applyFont="1" applyFill="1" applyBorder="1" applyAlignment="1" applyProtection="1">
      <alignment horizontal="center" vertical="center" wrapText="1"/>
      <protection hidden="1"/>
    </xf>
    <xf numFmtId="0" fontId="102" fillId="34" borderId="0" xfId="0" applyNumberFormat="1" applyFont="1" applyFill="1" applyBorder="1" applyAlignment="1" applyProtection="1">
      <alignment horizontal="center" vertical="center" wrapText="1"/>
      <protection hidden="1"/>
    </xf>
    <xf numFmtId="0" fontId="102" fillId="34" borderId="11" xfId="0" applyNumberFormat="1" applyFont="1" applyFill="1" applyBorder="1" applyAlignment="1" applyProtection="1">
      <alignment horizontal="center" vertical="center" wrapText="1"/>
      <protection hidden="1"/>
    </xf>
    <xf numFmtId="0" fontId="0" fillId="34" borderId="0" xfId="0" applyFill="1" applyBorder="1" applyAlignment="1" applyProtection="1">
      <alignment horizontal="center"/>
      <protection/>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A18" sqref="A18:B18"/>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1497</v>
      </c>
      <c r="B2" s="233"/>
    </row>
    <row r="3" spans="1:2" ht="34.5" customHeight="1">
      <c r="A3" s="75"/>
      <c r="B3" s="75"/>
    </row>
    <row r="4" spans="1:2" ht="36.75" customHeight="1">
      <c r="A4" s="234" t="s">
        <v>1531</v>
      </c>
      <c r="B4" s="235"/>
    </row>
    <row r="5" spans="1:2" ht="36.75" customHeight="1">
      <c r="A5" s="76" t="s">
        <v>1530</v>
      </c>
      <c r="B5" s="91" t="s">
        <v>2143</v>
      </c>
    </row>
    <row r="6" spans="1:2" ht="36.75" customHeight="1">
      <c r="A6" s="77" t="s">
        <v>1472</v>
      </c>
      <c r="B6" s="78" t="s">
        <v>1663</v>
      </c>
    </row>
    <row r="7" spans="1:2" ht="18" customHeight="1">
      <c r="A7" s="75"/>
      <c r="B7" s="75"/>
    </row>
    <row r="8" spans="1:2" s="36" customFormat="1" ht="31.5" customHeight="1">
      <c r="A8" s="79" t="s">
        <v>1530</v>
      </c>
      <c r="B8" s="209" t="s">
        <v>1473</v>
      </c>
    </row>
    <row r="9" spans="1:2" s="36" customFormat="1" ht="39.75" customHeight="1">
      <c r="A9" s="79" t="s">
        <v>1472</v>
      </c>
      <c r="B9" s="80" t="s">
        <v>1589</v>
      </c>
    </row>
    <row r="10" spans="1:2" s="36" customFormat="1" ht="24.75" customHeight="1">
      <c r="A10" s="79" t="s">
        <v>1474</v>
      </c>
      <c r="B10" s="80" t="s">
        <v>2144</v>
      </c>
    </row>
    <row r="11" spans="1:2" s="36" customFormat="1" ht="27" customHeight="1">
      <c r="A11" s="79" t="s">
        <v>1475</v>
      </c>
      <c r="B11" s="80" t="s">
        <v>1588</v>
      </c>
    </row>
    <row r="12" spans="1:2" s="36" customFormat="1" ht="27" customHeight="1">
      <c r="A12" s="79" t="s">
        <v>1476</v>
      </c>
      <c r="B12" s="80" t="s">
        <v>1587</v>
      </c>
    </row>
    <row r="13" spans="1:2" s="36" customFormat="1" ht="39.75" customHeight="1">
      <c r="A13" s="79" t="s">
        <v>1477</v>
      </c>
      <c r="B13" s="80" t="s">
        <v>1664</v>
      </c>
    </row>
    <row r="14" spans="1:2" s="36" customFormat="1" ht="39.75" customHeight="1">
      <c r="A14" s="79" t="s">
        <v>1478</v>
      </c>
      <c r="B14" s="80" t="s">
        <v>1665</v>
      </c>
    </row>
    <row r="15" spans="1:2" s="36" customFormat="1" ht="48.75" customHeight="1">
      <c r="A15" s="79" t="s">
        <v>1479</v>
      </c>
      <c r="B15" s="80" t="s">
        <v>1666</v>
      </c>
    </row>
    <row r="16" spans="1:2" s="36" customFormat="1" ht="36.75" customHeight="1">
      <c r="A16" s="81"/>
      <c r="B16" s="82"/>
    </row>
    <row r="17" spans="1:2" s="37" customFormat="1" ht="60" customHeight="1">
      <c r="A17" s="230" t="s">
        <v>2145</v>
      </c>
      <c r="B17" s="230"/>
    </row>
    <row r="18" spans="1:2" s="37" customFormat="1" ht="47.25" customHeight="1">
      <c r="A18" s="231" t="s">
        <v>2147</v>
      </c>
      <c r="B18" s="231"/>
    </row>
    <row r="19" spans="1:2" s="37" customFormat="1" ht="49.5" customHeight="1">
      <c r="A19" s="231" t="s">
        <v>1480</v>
      </c>
      <c r="B19" s="231"/>
    </row>
  </sheetData>
  <sheetProtection password="D04F" sheet="1" objects="1" scenarios="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A1" sqref="A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89" t="s">
        <v>1572</v>
      </c>
      <c r="B1" s="290"/>
      <c r="C1" s="290"/>
      <c r="D1" s="290"/>
      <c r="E1" s="290"/>
      <c r="F1" s="290"/>
      <c r="G1" s="290"/>
      <c r="H1" s="290"/>
      <c r="I1" s="290"/>
      <c r="J1" s="290"/>
      <c r="K1" s="290"/>
      <c r="L1" s="291"/>
      <c r="Q1" s="124"/>
      <c r="V1" s="193" t="s">
        <v>3</v>
      </c>
      <c r="W1" s="194" t="s">
        <v>4</v>
      </c>
      <c r="X1" s="194" t="s">
        <v>5</v>
      </c>
    </row>
    <row r="2" spans="1:24" ht="45" customHeight="1" thickBot="1">
      <c r="A2" s="292" t="s">
        <v>1571</v>
      </c>
      <c r="B2" s="293"/>
      <c r="C2" s="293"/>
      <c r="D2" s="293"/>
      <c r="E2" s="293"/>
      <c r="F2" s="293"/>
      <c r="G2" s="293"/>
      <c r="H2" s="293"/>
      <c r="I2" s="293"/>
      <c r="J2" s="293"/>
      <c r="K2" s="293"/>
      <c r="L2" s="294"/>
      <c r="Q2" s="125"/>
      <c r="V2" s="193" t="s">
        <v>1925</v>
      </c>
      <c r="W2" s="195" t="s">
        <v>4</v>
      </c>
      <c r="X2" s="195" t="s">
        <v>5</v>
      </c>
    </row>
    <row r="3" spans="1:24" ht="30" customHeight="1" thickBot="1">
      <c r="A3" s="239" t="s">
        <v>1579</v>
      </c>
      <c r="B3" s="295"/>
      <c r="C3" s="295"/>
      <c r="D3" s="295"/>
      <c r="E3" s="295"/>
      <c r="F3" s="295"/>
      <c r="G3" s="295"/>
      <c r="H3" s="295"/>
      <c r="I3" s="295"/>
      <c r="J3" s="295"/>
      <c r="K3" s="295"/>
      <c r="L3" s="296"/>
      <c r="Q3" s="124"/>
      <c r="R3" s="69"/>
      <c r="S3" s="69"/>
      <c r="T3" s="69"/>
      <c r="U3" s="69"/>
      <c r="V3" s="193" t="s">
        <v>7</v>
      </c>
      <c r="W3" s="194" t="s">
        <v>4</v>
      </c>
      <c r="X3" s="194" t="s">
        <v>5</v>
      </c>
    </row>
    <row r="4" spans="1:24" ht="33" customHeight="1">
      <c r="A4" s="297" t="s">
        <v>1457</v>
      </c>
      <c r="B4" s="298"/>
      <c r="C4" s="265"/>
      <c r="D4" s="265"/>
      <c r="E4" s="265"/>
      <c r="F4" s="265"/>
      <c r="G4" s="265"/>
      <c r="H4" s="265"/>
      <c r="I4" s="265"/>
      <c r="J4" s="265"/>
      <c r="K4" s="265"/>
      <c r="L4" s="266"/>
      <c r="P4" s="7"/>
      <c r="Q4" s="124"/>
      <c r="R4" s="69"/>
      <c r="S4" s="69"/>
      <c r="T4" s="69"/>
      <c r="U4" s="69"/>
      <c r="V4" s="193" t="s">
        <v>9</v>
      </c>
      <c r="W4" s="195" t="s">
        <v>4</v>
      </c>
      <c r="X4" s="195" t="s">
        <v>5</v>
      </c>
    </row>
    <row r="5" spans="1:38" s="9" customFormat="1" ht="33" customHeight="1">
      <c r="A5" s="267" t="s">
        <v>1458</v>
      </c>
      <c r="B5" s="268"/>
      <c r="C5" s="269"/>
      <c r="D5" s="270"/>
      <c r="E5" s="270"/>
      <c r="F5" s="270"/>
      <c r="G5" s="270"/>
      <c r="H5" s="270"/>
      <c r="I5" s="270"/>
      <c r="J5" s="270"/>
      <c r="K5" s="270"/>
      <c r="L5" s="271"/>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82" t="s">
        <v>23</v>
      </c>
      <c r="B6" s="283"/>
      <c r="C6" s="269"/>
      <c r="D6" s="270"/>
      <c r="E6" s="270"/>
      <c r="F6" s="270"/>
      <c r="G6" s="270"/>
      <c r="H6" s="270"/>
      <c r="I6" s="270"/>
      <c r="J6" s="270"/>
      <c r="K6" s="270"/>
      <c r="L6" s="271"/>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82" t="s">
        <v>1485</v>
      </c>
      <c r="B7" s="268"/>
      <c r="C7" s="269"/>
      <c r="D7" s="270"/>
      <c r="E7" s="270"/>
      <c r="F7" s="270"/>
      <c r="G7" s="270"/>
      <c r="H7" s="270"/>
      <c r="I7" s="270"/>
      <c r="J7" s="270"/>
      <c r="K7" s="270"/>
      <c r="L7" s="271"/>
      <c r="M7" s="8"/>
      <c r="N7" s="8"/>
      <c r="P7" s="10"/>
      <c r="Q7" s="124"/>
      <c r="R7" s="70"/>
      <c r="S7" s="70"/>
      <c r="T7" s="70"/>
      <c r="U7" s="70"/>
      <c r="V7" s="193" t="s">
        <v>1926</v>
      </c>
      <c r="W7" s="194" t="s">
        <v>4</v>
      </c>
      <c r="X7" s="194" t="s">
        <v>5</v>
      </c>
      <c r="Y7" s="71"/>
      <c r="Z7" s="71"/>
      <c r="AA7" s="71"/>
      <c r="AB7" s="71"/>
      <c r="AC7" s="71"/>
      <c r="AD7" s="71"/>
      <c r="AE7" s="71"/>
      <c r="AF7" s="71"/>
      <c r="AG7" s="71"/>
      <c r="AH7" s="71"/>
      <c r="AI7" s="71"/>
      <c r="AJ7" s="71"/>
      <c r="AK7" s="71"/>
      <c r="AL7" s="71"/>
    </row>
    <row r="8" spans="1:38" s="9" customFormat="1" ht="33" customHeight="1">
      <c r="A8" s="282" t="s">
        <v>1533</v>
      </c>
      <c r="B8" s="299"/>
      <c r="C8" s="269"/>
      <c r="D8" s="270"/>
      <c r="E8" s="302"/>
      <c r="F8" s="303" t="s">
        <v>1532</v>
      </c>
      <c r="G8" s="304"/>
      <c r="H8" s="305"/>
      <c r="I8" s="306"/>
      <c r="J8" s="307"/>
      <c r="K8" s="307"/>
      <c r="L8" s="308"/>
      <c r="M8" s="8"/>
      <c r="N8" s="8"/>
      <c r="P8" s="10"/>
      <c r="Q8" s="124"/>
      <c r="R8" s="70"/>
      <c r="S8" s="70"/>
      <c r="T8" s="70"/>
      <c r="U8" s="70"/>
      <c r="V8" s="193" t="s">
        <v>1927</v>
      </c>
      <c r="W8" s="195" t="s">
        <v>4</v>
      </c>
      <c r="X8" s="195" t="s">
        <v>5</v>
      </c>
      <c r="Y8" s="71"/>
      <c r="Z8" s="71"/>
      <c r="AA8" s="71"/>
      <c r="AB8" s="71"/>
      <c r="AC8" s="71"/>
      <c r="AD8" s="71"/>
      <c r="AE8" s="71"/>
      <c r="AF8" s="71"/>
      <c r="AG8" s="71"/>
      <c r="AH8" s="71"/>
      <c r="AI8" s="71"/>
      <c r="AJ8" s="71"/>
      <c r="AK8" s="71"/>
      <c r="AL8" s="71"/>
    </row>
    <row r="9" spans="1:38" s="9" customFormat="1" ht="33" customHeight="1">
      <c r="A9" s="300" t="s">
        <v>1459</v>
      </c>
      <c r="B9" s="301"/>
      <c r="C9" s="269"/>
      <c r="D9" s="270"/>
      <c r="E9" s="302"/>
      <c r="F9" s="309">
        <f>IF(C9="","",LOOKUP(C9,V:V,W:W))</f>
      </c>
      <c r="G9" s="310"/>
      <c r="H9" s="310"/>
      <c r="I9" s="310"/>
      <c r="J9" s="310"/>
      <c r="K9" s="310"/>
      <c r="L9" s="311"/>
      <c r="M9" s="8"/>
      <c r="N9" s="8"/>
      <c r="P9" s="10"/>
      <c r="Q9" s="124"/>
      <c r="R9" s="70"/>
      <c r="S9" s="70"/>
      <c r="T9" s="70"/>
      <c r="U9" s="70"/>
      <c r="V9" s="193" t="s">
        <v>1928</v>
      </c>
      <c r="W9" s="194" t="s">
        <v>4</v>
      </c>
      <c r="X9" s="194" t="s">
        <v>5</v>
      </c>
      <c r="Y9" s="71"/>
      <c r="Z9" s="71"/>
      <c r="AA9" s="71"/>
      <c r="AB9" s="71"/>
      <c r="AC9" s="71"/>
      <c r="AD9" s="71"/>
      <c r="AE9" s="71"/>
      <c r="AF9" s="71"/>
      <c r="AG9" s="71"/>
      <c r="AH9" s="71"/>
      <c r="AI9" s="71"/>
      <c r="AJ9" s="71"/>
      <c r="AK9" s="71"/>
      <c r="AL9" s="71"/>
    </row>
    <row r="10" spans="1:38" s="9" customFormat="1" ht="33" customHeight="1">
      <c r="A10" s="267" t="s">
        <v>1</v>
      </c>
      <c r="B10" s="268"/>
      <c r="C10" s="309">
        <f>IF(C9="","",LOOKUP(C9,V:V,X:X))</f>
      </c>
      <c r="D10" s="310"/>
      <c r="E10" s="310"/>
      <c r="F10" s="310"/>
      <c r="G10" s="310"/>
      <c r="H10" s="310"/>
      <c r="I10" s="310"/>
      <c r="J10" s="310"/>
      <c r="K10" s="310"/>
      <c r="L10" s="311"/>
      <c r="M10" s="8"/>
      <c r="N10" s="8"/>
      <c r="P10" s="10"/>
      <c r="Q10" s="124"/>
      <c r="R10" s="70"/>
      <c r="S10" s="70"/>
      <c r="T10" s="70"/>
      <c r="U10" s="70"/>
      <c r="V10" s="193" t="s">
        <v>1929</v>
      </c>
      <c r="W10" s="195" t="s">
        <v>4</v>
      </c>
      <c r="X10" s="195" t="s">
        <v>5</v>
      </c>
      <c r="Y10" s="71"/>
      <c r="Z10" s="71"/>
      <c r="AA10" s="71"/>
      <c r="AB10" s="71"/>
      <c r="AC10" s="71"/>
      <c r="AD10" s="71"/>
      <c r="AE10" s="71"/>
      <c r="AF10" s="71"/>
      <c r="AG10" s="71"/>
      <c r="AH10" s="71"/>
      <c r="AI10" s="71"/>
      <c r="AJ10" s="71"/>
      <c r="AK10" s="71"/>
      <c r="AL10" s="71"/>
    </row>
    <row r="11" spans="1:38" s="9" customFormat="1" ht="33" customHeight="1">
      <c r="A11" s="267" t="s">
        <v>27</v>
      </c>
      <c r="B11" s="268"/>
      <c r="C11" s="269"/>
      <c r="D11" s="270"/>
      <c r="E11" s="270"/>
      <c r="F11" s="270"/>
      <c r="G11" s="270"/>
      <c r="H11" s="270"/>
      <c r="I11" s="270"/>
      <c r="J11" s="270"/>
      <c r="K11" s="270"/>
      <c r="L11" s="271"/>
      <c r="M11" s="8"/>
      <c r="N11" s="8"/>
      <c r="P11" s="11"/>
      <c r="Q11" s="124"/>
      <c r="R11" s="70"/>
      <c r="S11" s="70"/>
      <c r="T11" s="70"/>
      <c r="U11" s="70"/>
      <c r="V11" s="193" t="s">
        <v>1930</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85" t="s">
        <v>1484</v>
      </c>
      <c r="B12" s="286"/>
      <c r="C12" s="287" t="s">
        <v>31</v>
      </c>
      <c r="D12" s="288"/>
      <c r="E12" s="324"/>
      <c r="F12" s="325"/>
      <c r="G12" s="325"/>
      <c r="H12" s="325"/>
      <c r="I12" s="325"/>
      <c r="J12" s="325"/>
      <c r="K12" s="325"/>
      <c r="L12" s="326"/>
      <c r="M12" s="8"/>
      <c r="N12" s="8"/>
      <c r="P12" s="13"/>
      <c r="Q12" s="124"/>
      <c r="R12" s="70"/>
      <c r="S12" s="70"/>
      <c r="T12" s="70"/>
      <c r="U12" s="70"/>
      <c r="V12" s="193" t="s">
        <v>1931</v>
      </c>
      <c r="W12" s="195" t="s">
        <v>4</v>
      </c>
      <c r="X12" s="195" t="s">
        <v>5</v>
      </c>
      <c r="Y12" s="71"/>
      <c r="Z12" s="71"/>
      <c r="AA12" s="71"/>
      <c r="AB12" s="71"/>
      <c r="AC12" s="71"/>
      <c r="AD12" s="71"/>
      <c r="AE12" s="71"/>
      <c r="AF12" s="71"/>
      <c r="AG12" s="71"/>
      <c r="AH12" s="71"/>
      <c r="AI12" s="71"/>
      <c r="AJ12" s="71"/>
      <c r="AK12" s="71"/>
      <c r="AL12" s="71"/>
    </row>
    <row r="13" spans="1:24" ht="30" customHeight="1" thickBot="1">
      <c r="A13" s="327" t="s">
        <v>1578</v>
      </c>
      <c r="B13" s="328"/>
      <c r="C13" s="328"/>
      <c r="D13" s="328"/>
      <c r="E13" s="328"/>
      <c r="F13" s="328"/>
      <c r="G13" s="328"/>
      <c r="H13" s="328"/>
      <c r="I13" s="328"/>
      <c r="J13" s="328"/>
      <c r="K13" s="328"/>
      <c r="L13" s="329"/>
      <c r="P13" s="21"/>
      <c r="Q13" s="124"/>
      <c r="V13" s="193" t="s">
        <v>1932</v>
      </c>
      <c r="W13" s="194" t="s">
        <v>4</v>
      </c>
      <c r="X13" s="194" t="s">
        <v>5</v>
      </c>
    </row>
    <row r="14" spans="1:38" s="13" customFormat="1" ht="33" customHeight="1">
      <c r="A14" s="330" t="s">
        <v>1460</v>
      </c>
      <c r="B14" s="331"/>
      <c r="C14" s="264"/>
      <c r="D14" s="265"/>
      <c r="E14" s="265"/>
      <c r="F14" s="265"/>
      <c r="G14" s="265"/>
      <c r="H14" s="265"/>
      <c r="I14" s="265"/>
      <c r="J14" s="265"/>
      <c r="K14" s="265"/>
      <c r="L14" s="266"/>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67" t="s">
        <v>1461</v>
      </c>
      <c r="B15" s="268"/>
      <c r="C15" s="269"/>
      <c r="D15" s="270"/>
      <c r="E15" s="270"/>
      <c r="F15" s="270"/>
      <c r="G15" s="270"/>
      <c r="H15" s="270"/>
      <c r="I15" s="270"/>
      <c r="J15" s="270"/>
      <c r="K15" s="270"/>
      <c r="L15" s="271"/>
      <c r="M15" s="12"/>
      <c r="N15" s="12"/>
      <c r="P15" s="14"/>
      <c r="Q15" s="124"/>
      <c r="R15" s="72"/>
      <c r="S15" s="72"/>
      <c r="T15" s="72"/>
      <c r="U15" s="72"/>
      <c r="V15" s="193" t="s">
        <v>1933</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67" t="s">
        <v>1468</v>
      </c>
      <c r="B16" s="268"/>
      <c r="C16" s="284"/>
      <c r="D16" s="270"/>
      <c r="E16" s="270"/>
      <c r="F16" s="270"/>
      <c r="G16" s="270"/>
      <c r="H16" s="270"/>
      <c r="I16" s="270"/>
      <c r="J16" s="270"/>
      <c r="K16" s="270"/>
      <c r="L16" s="271"/>
      <c r="M16" s="12"/>
      <c r="N16" s="12"/>
      <c r="Q16" s="124"/>
      <c r="R16" s="72"/>
      <c r="S16" s="72"/>
      <c r="T16" s="72"/>
      <c r="U16" s="72"/>
      <c r="V16" s="193" t="s">
        <v>1934</v>
      </c>
      <c r="W16" s="195" t="s">
        <v>4</v>
      </c>
      <c r="X16" s="195" t="s">
        <v>5</v>
      </c>
      <c r="Y16" s="73"/>
      <c r="Z16" s="73"/>
      <c r="AA16" s="73"/>
      <c r="AB16" s="73"/>
      <c r="AC16" s="73"/>
      <c r="AD16" s="73"/>
      <c r="AE16" s="73"/>
      <c r="AF16" s="73"/>
      <c r="AG16" s="73"/>
      <c r="AH16" s="73"/>
      <c r="AI16" s="73"/>
      <c r="AJ16" s="73"/>
      <c r="AK16" s="73"/>
      <c r="AL16" s="73"/>
    </row>
    <row r="17" spans="1:24" ht="30" customHeight="1" thickBot="1">
      <c r="A17" s="239" t="s">
        <v>1580</v>
      </c>
      <c r="B17" s="240"/>
      <c r="C17" s="240"/>
      <c r="D17" s="240"/>
      <c r="E17" s="240"/>
      <c r="F17" s="240"/>
      <c r="G17" s="240"/>
      <c r="H17" s="240"/>
      <c r="I17" s="240"/>
      <c r="J17" s="240"/>
      <c r="K17" s="240"/>
      <c r="L17" s="241"/>
      <c r="Q17" s="31"/>
      <c r="R17" s="27"/>
      <c r="S17" s="74"/>
      <c r="T17" s="30"/>
      <c r="U17" s="30"/>
      <c r="V17" s="193" t="s">
        <v>1935</v>
      </c>
      <c r="W17" s="195" t="s">
        <v>4</v>
      </c>
      <c r="X17" s="195" t="s">
        <v>5</v>
      </c>
    </row>
    <row r="18" spans="1:24" ht="30" customHeight="1">
      <c r="A18" s="259" t="s">
        <v>1678</v>
      </c>
      <c r="B18" s="260"/>
      <c r="C18" s="253"/>
      <c r="D18" s="261"/>
      <c r="E18" s="262" t="s">
        <v>1679</v>
      </c>
      <c r="F18" s="263"/>
      <c r="G18" s="253"/>
      <c r="H18" s="261"/>
      <c r="I18" s="251" t="s">
        <v>1677</v>
      </c>
      <c r="J18" s="252"/>
      <c r="K18" s="253"/>
      <c r="L18" s="245"/>
      <c r="Q18" s="31"/>
      <c r="R18" s="27"/>
      <c r="S18" s="74"/>
      <c r="T18" s="30"/>
      <c r="U18" s="30"/>
      <c r="V18" s="193" t="s">
        <v>1936</v>
      </c>
      <c r="W18" s="195" t="s">
        <v>4</v>
      </c>
      <c r="X18" s="195" t="s">
        <v>5</v>
      </c>
    </row>
    <row r="19" spans="1:24" ht="54.75" customHeight="1">
      <c r="A19" s="280" t="s">
        <v>1667</v>
      </c>
      <c r="B19" s="281"/>
      <c r="C19" s="203"/>
      <c r="D19" s="237" t="s">
        <v>1466</v>
      </c>
      <c r="E19" s="237"/>
      <c r="F19" s="237"/>
      <c r="G19" s="237"/>
      <c r="H19" s="204"/>
      <c r="I19" s="237" t="s">
        <v>1467</v>
      </c>
      <c r="J19" s="237"/>
      <c r="K19" s="237"/>
      <c r="L19" s="238"/>
      <c r="M19" s="1" t="b">
        <v>0</v>
      </c>
      <c r="N19" s="1" t="b">
        <v>0</v>
      </c>
      <c r="O19" s="2">
        <f>IF(M19=TRUE,1,0)</f>
        <v>0</v>
      </c>
      <c r="P19" s="2">
        <f>IF(N19=TRUE,1,0)</f>
        <v>0</v>
      </c>
      <c r="Q19" s="31"/>
      <c r="R19" s="27"/>
      <c r="S19" s="74"/>
      <c r="V19" s="193" t="s">
        <v>1937</v>
      </c>
      <c r="W19" s="194" t="s">
        <v>4</v>
      </c>
      <c r="X19" s="194" t="s">
        <v>5</v>
      </c>
    </row>
    <row r="20" spans="1:24" ht="54.75" customHeight="1">
      <c r="A20" s="280"/>
      <c r="B20" s="281"/>
      <c r="C20" s="203"/>
      <c r="D20" s="237" t="s">
        <v>1462</v>
      </c>
      <c r="E20" s="237"/>
      <c r="F20" s="237"/>
      <c r="G20" s="237"/>
      <c r="H20" s="204"/>
      <c r="I20" s="237"/>
      <c r="J20" s="237"/>
      <c r="K20" s="237"/>
      <c r="L20" s="238"/>
      <c r="M20" s="1" t="b">
        <v>0</v>
      </c>
      <c r="O20" s="2">
        <f>IF(M20=TRUE,1,0)</f>
        <v>0</v>
      </c>
      <c r="Q20" s="34"/>
      <c r="R20" s="27"/>
      <c r="S20" s="74"/>
      <c r="V20" s="193" t="s">
        <v>1938</v>
      </c>
      <c r="W20" s="195" t="s">
        <v>4</v>
      </c>
      <c r="X20" s="195" t="s">
        <v>5</v>
      </c>
    </row>
    <row r="21" spans="1:24" ht="54.75" customHeight="1">
      <c r="A21" s="274" t="s">
        <v>1668</v>
      </c>
      <c r="B21" s="275"/>
      <c r="C21" s="205"/>
      <c r="D21" s="278" t="s">
        <v>1469</v>
      </c>
      <c r="E21" s="278"/>
      <c r="F21" s="278"/>
      <c r="G21" s="278"/>
      <c r="H21" s="206"/>
      <c r="I21" s="278" t="s">
        <v>1464</v>
      </c>
      <c r="J21" s="278"/>
      <c r="K21" s="278"/>
      <c r="L21" s="279"/>
      <c r="M21" s="1" t="b">
        <v>0</v>
      </c>
      <c r="N21" s="1" t="b">
        <v>0</v>
      </c>
      <c r="O21" s="2">
        <f>IF(M21=TRUE,1,0)</f>
        <v>0</v>
      </c>
      <c r="P21" s="2">
        <f>IF(N21=TRUE,1,0)</f>
        <v>0</v>
      </c>
      <c r="R21" s="27"/>
      <c r="S21" s="27"/>
      <c r="T21" s="27"/>
      <c r="U21" s="27"/>
      <c r="V21" s="193" t="s">
        <v>1939</v>
      </c>
      <c r="W21" s="194" t="s">
        <v>4</v>
      </c>
      <c r="X21" s="194" t="s">
        <v>5</v>
      </c>
    </row>
    <row r="22" spans="1:24" ht="54.75" customHeight="1" thickBot="1">
      <c r="A22" s="276"/>
      <c r="B22" s="277"/>
      <c r="C22" s="207"/>
      <c r="D22" s="272" t="s">
        <v>1463</v>
      </c>
      <c r="E22" s="272"/>
      <c r="F22" s="272"/>
      <c r="G22" s="272"/>
      <c r="H22" s="208"/>
      <c r="I22" s="272" t="s">
        <v>1465</v>
      </c>
      <c r="J22" s="272"/>
      <c r="K22" s="272"/>
      <c r="L22" s="273"/>
      <c r="M22" s="1" t="b">
        <v>0</v>
      </c>
      <c r="N22" s="1" t="b">
        <v>0</v>
      </c>
      <c r="O22" s="2">
        <f>IF(M22=TRUE,1,0)</f>
        <v>0</v>
      </c>
      <c r="P22" s="2">
        <f>IF(N22=TRUE,1,0)</f>
        <v>0</v>
      </c>
      <c r="Q22" s="126"/>
      <c r="V22" s="193" t="s">
        <v>1940</v>
      </c>
      <c r="W22" s="195" t="s">
        <v>4</v>
      </c>
      <c r="X22" s="195" t="s">
        <v>5</v>
      </c>
    </row>
    <row r="23" spans="1:24" ht="30" customHeight="1" thickBot="1">
      <c r="A23" s="239" t="s">
        <v>1581</v>
      </c>
      <c r="B23" s="240"/>
      <c r="C23" s="240"/>
      <c r="D23" s="240"/>
      <c r="E23" s="240"/>
      <c r="F23" s="240"/>
      <c r="G23" s="240"/>
      <c r="H23" s="240"/>
      <c r="I23" s="240"/>
      <c r="J23" s="240"/>
      <c r="K23" s="240"/>
      <c r="L23" s="241"/>
      <c r="Q23" s="126"/>
      <c r="V23" s="193" t="s">
        <v>1941</v>
      </c>
      <c r="W23" s="194" t="s">
        <v>4</v>
      </c>
      <c r="X23" s="194" t="s">
        <v>5</v>
      </c>
    </row>
    <row r="24" spans="1:24" ht="59.25" customHeight="1">
      <c r="A24" s="242" t="s">
        <v>1529</v>
      </c>
      <c r="B24" s="243"/>
      <c r="C24" s="244"/>
      <c r="D24" s="244"/>
      <c r="E24" s="244"/>
      <c r="F24" s="244"/>
      <c r="G24" s="244"/>
      <c r="H24" s="244"/>
      <c r="I24" s="244"/>
      <c r="J24" s="244"/>
      <c r="K24" s="244"/>
      <c r="L24" s="245"/>
      <c r="N24" s="2" t="s">
        <v>1481</v>
      </c>
      <c r="Q24" s="126"/>
      <c r="V24" s="193" t="s">
        <v>1942</v>
      </c>
      <c r="W24" s="195" t="s">
        <v>4</v>
      </c>
      <c r="X24" s="195" t="s">
        <v>5</v>
      </c>
    </row>
    <row r="25" spans="1:24" ht="33" customHeight="1" thickBot="1">
      <c r="A25" s="246" t="s">
        <v>1483</v>
      </c>
      <c r="B25" s="247"/>
      <c r="C25" s="248"/>
      <c r="D25" s="248"/>
      <c r="E25" s="248"/>
      <c r="F25" s="248"/>
      <c r="G25" s="248"/>
      <c r="H25" s="248"/>
      <c r="I25" s="248"/>
      <c r="J25" s="249" t="str">
        <f>C25&amp;"-"&amp;E25&amp;"/"&amp;G25</f>
        <v>-/</v>
      </c>
      <c r="K25" s="249"/>
      <c r="L25" s="250"/>
      <c r="N25" s="2" t="s">
        <v>1482</v>
      </c>
      <c r="Q25" s="126"/>
      <c r="V25" s="193" t="s">
        <v>1943</v>
      </c>
      <c r="W25" s="194" t="s">
        <v>4</v>
      </c>
      <c r="X25" s="194" t="s">
        <v>5</v>
      </c>
    </row>
    <row r="26" spans="1:24" ht="69.75" customHeight="1">
      <c r="A26" s="255" t="s">
        <v>106</v>
      </c>
      <c r="B26" s="256"/>
      <c r="C26" s="256"/>
      <c r="D26" s="256"/>
      <c r="E26" s="256"/>
      <c r="F26" s="256"/>
      <c r="G26" s="256" t="s">
        <v>107</v>
      </c>
      <c r="H26" s="256"/>
      <c r="I26" s="256"/>
      <c r="J26" s="256"/>
      <c r="K26" s="256"/>
      <c r="L26" s="257"/>
      <c r="Q26" s="126"/>
      <c r="V26" s="193" t="s">
        <v>1944</v>
      </c>
      <c r="W26" s="195" t="s">
        <v>4</v>
      </c>
      <c r="X26" s="195" t="s">
        <v>5</v>
      </c>
    </row>
    <row r="27" spans="1:24" ht="39.75" customHeight="1">
      <c r="A27" s="16"/>
      <c r="B27" s="258" t="str">
        <f>F9&amp;","</f>
        <v>,</v>
      </c>
      <c r="C27" s="258"/>
      <c r="D27" s="258"/>
      <c r="E27" s="171">
        <f ca="1">TODAY()</f>
        <v>42123</v>
      </c>
      <c r="F27" s="17"/>
      <c r="G27" s="18"/>
      <c r="H27" s="254"/>
      <c r="I27" s="254"/>
      <c r="J27" s="254"/>
      <c r="K27" s="254"/>
      <c r="L27" s="19"/>
      <c r="Q27" s="126"/>
      <c r="V27" s="193" t="s">
        <v>1945</v>
      </c>
      <c r="W27" s="195" t="s">
        <v>4</v>
      </c>
      <c r="X27" s="195" t="s">
        <v>5</v>
      </c>
    </row>
    <row r="28" spans="1:24" ht="36" customHeight="1" thickBot="1">
      <c r="A28" s="127"/>
      <c r="B28" s="90"/>
      <c r="C28" s="90"/>
      <c r="D28" s="90"/>
      <c r="E28" s="90"/>
      <c r="F28" s="22"/>
      <c r="G28" s="23"/>
      <c r="H28" s="236" t="s">
        <v>1470</v>
      </c>
      <c r="I28" s="236"/>
      <c r="J28" s="236"/>
      <c r="K28" s="236"/>
      <c r="L28" s="24"/>
      <c r="R28" s="122"/>
      <c r="S28" s="122"/>
      <c r="T28" s="122"/>
      <c r="V28" s="193" t="s">
        <v>1946</v>
      </c>
      <c r="W28" s="194" t="s">
        <v>4</v>
      </c>
      <c r="X28" s="194" t="s">
        <v>5</v>
      </c>
    </row>
    <row r="29" spans="1:24" ht="60" customHeight="1" thickBot="1">
      <c r="A29" s="289" t="s">
        <v>1572</v>
      </c>
      <c r="B29" s="290"/>
      <c r="C29" s="290"/>
      <c r="D29" s="290"/>
      <c r="E29" s="290"/>
      <c r="F29" s="290"/>
      <c r="G29" s="290"/>
      <c r="H29" s="290"/>
      <c r="I29" s="290"/>
      <c r="J29" s="290"/>
      <c r="K29" s="290"/>
      <c r="L29" s="291"/>
      <c r="Q29" s="126"/>
      <c r="V29" s="193" t="s">
        <v>1947</v>
      </c>
      <c r="W29" s="195" t="s">
        <v>4</v>
      </c>
      <c r="X29" s="195" t="s">
        <v>5</v>
      </c>
    </row>
    <row r="30" spans="1:24" ht="39.75" customHeight="1">
      <c r="A30" s="312" t="s">
        <v>1573</v>
      </c>
      <c r="B30" s="313"/>
      <c r="C30" s="313"/>
      <c r="D30" s="313"/>
      <c r="E30" s="313"/>
      <c r="F30" s="313"/>
      <c r="G30" s="313"/>
      <c r="H30" s="313"/>
      <c r="I30" s="313"/>
      <c r="J30" s="313"/>
      <c r="K30" s="313"/>
      <c r="L30" s="314"/>
      <c r="Q30" s="126"/>
      <c r="V30" s="193" t="s">
        <v>1948</v>
      </c>
      <c r="W30" s="194" t="s">
        <v>4</v>
      </c>
      <c r="X30" s="194" t="s">
        <v>5</v>
      </c>
    </row>
    <row r="31" spans="1:24" s="39" customFormat="1" ht="45" customHeight="1">
      <c r="A31" s="315" t="str">
        <f>"Podnositelj prijave "&amp;C4&amp;" "&amp;C5&amp;" (OIB:"&amp;C6&amp;") izjavljuje da obiteljska kuća, katastarska općina "&amp;C8&amp;", broj zemljoknjižnog uloška "&amp;I8&amp;":"</f>
        <v>Podnositelj prijave   (OIB:) izjavljuje da obiteljska kuća, katastarska općina , broj zemljoknjižnog uloška :</v>
      </c>
      <c r="B31" s="316"/>
      <c r="C31" s="316"/>
      <c r="D31" s="316"/>
      <c r="E31" s="316"/>
      <c r="F31" s="316"/>
      <c r="G31" s="316"/>
      <c r="H31" s="316"/>
      <c r="I31" s="316"/>
      <c r="J31" s="316"/>
      <c r="K31" s="316"/>
      <c r="L31" s="317"/>
      <c r="M31" s="38"/>
      <c r="N31" s="40"/>
      <c r="P31" s="41"/>
      <c r="V31" s="193" t="s">
        <v>1949</v>
      </c>
      <c r="W31" s="195" t="s">
        <v>4</v>
      </c>
      <c r="X31" s="195" t="s">
        <v>5</v>
      </c>
    </row>
    <row r="32" spans="1:24" s="39" customFormat="1" ht="171" customHeight="1">
      <c r="A32" s="318" t="s">
        <v>2152</v>
      </c>
      <c r="B32" s="319"/>
      <c r="C32" s="319"/>
      <c r="D32" s="319"/>
      <c r="E32" s="319"/>
      <c r="F32" s="319"/>
      <c r="G32" s="319"/>
      <c r="H32" s="319"/>
      <c r="I32" s="319"/>
      <c r="J32" s="319"/>
      <c r="K32" s="319"/>
      <c r="L32" s="320"/>
      <c r="M32" s="38"/>
      <c r="N32" s="40"/>
      <c r="P32" s="41"/>
      <c r="V32" s="193" t="s">
        <v>1950</v>
      </c>
      <c r="W32" s="194" t="s">
        <v>4</v>
      </c>
      <c r="X32" s="194" t="s">
        <v>5</v>
      </c>
    </row>
    <row r="33" spans="1:24" s="39" customFormat="1" ht="30" customHeight="1">
      <c r="A33" s="60" t="s">
        <v>1488</v>
      </c>
      <c r="B33" s="53"/>
      <c r="C33" s="49"/>
      <c r="D33" s="49"/>
      <c r="E33" s="49"/>
      <c r="F33" s="49"/>
      <c r="G33" s="49"/>
      <c r="H33" s="49"/>
      <c r="I33" s="49"/>
      <c r="J33" s="49"/>
      <c r="K33" s="49"/>
      <c r="L33" s="50"/>
      <c r="M33" s="38"/>
      <c r="N33" s="44"/>
      <c r="P33" s="41"/>
      <c r="V33" s="193" t="s">
        <v>1951</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1952</v>
      </c>
      <c r="W34" s="194" t="s">
        <v>4</v>
      </c>
      <c r="X34" s="194" t="s">
        <v>5</v>
      </c>
    </row>
    <row r="35" spans="1:24" s="57" customFormat="1" ht="31.5" customHeight="1">
      <c r="A35" s="321" t="s">
        <v>1489</v>
      </c>
      <c r="B35" s="322"/>
      <c r="C35" s="323"/>
      <c r="D35" s="323"/>
      <c r="E35" s="323"/>
      <c r="F35" s="323"/>
      <c r="G35" s="323"/>
      <c r="H35" s="323"/>
      <c r="I35" s="323"/>
      <c r="J35" s="323"/>
      <c r="K35" s="323"/>
      <c r="L35" s="54"/>
      <c r="M35" s="55"/>
      <c r="N35" s="56"/>
      <c r="V35" s="193" t="s">
        <v>1953</v>
      </c>
      <c r="W35" s="195" t="s">
        <v>4</v>
      </c>
      <c r="X35" s="195" t="s">
        <v>5</v>
      </c>
    </row>
    <row r="36" spans="1:24" s="39" customFormat="1" ht="30" customHeight="1">
      <c r="A36" s="60" t="s">
        <v>1487</v>
      </c>
      <c r="B36" s="53"/>
      <c r="C36" s="51"/>
      <c r="D36" s="51"/>
      <c r="E36" s="51"/>
      <c r="F36" s="51"/>
      <c r="G36" s="51"/>
      <c r="H36" s="51"/>
      <c r="I36" s="51"/>
      <c r="J36" s="51"/>
      <c r="K36" s="51"/>
      <c r="L36" s="50"/>
      <c r="M36" s="38"/>
      <c r="N36" s="44"/>
      <c r="V36" s="193" t="s">
        <v>1954</v>
      </c>
      <c r="W36" s="194" t="s">
        <v>4</v>
      </c>
      <c r="X36" s="194" t="s">
        <v>5</v>
      </c>
    </row>
    <row r="37" spans="1:24" s="39" customFormat="1" ht="19.5" customHeight="1">
      <c r="A37" s="52"/>
      <c r="B37" s="53"/>
      <c r="C37" s="48"/>
      <c r="D37" s="48"/>
      <c r="E37" s="48"/>
      <c r="F37" s="48"/>
      <c r="G37" s="48"/>
      <c r="H37" s="48"/>
      <c r="I37" s="48"/>
      <c r="J37" s="48"/>
      <c r="K37" s="48"/>
      <c r="L37" s="50"/>
      <c r="M37" s="38"/>
      <c r="N37" s="44"/>
      <c r="V37" s="193" t="s">
        <v>1955</v>
      </c>
      <c r="W37" s="195" t="s">
        <v>4</v>
      </c>
      <c r="X37" s="195" t="s">
        <v>5</v>
      </c>
    </row>
    <row r="38" spans="1:24" s="57" customFormat="1" ht="30" customHeight="1">
      <c r="A38" s="321" t="s">
        <v>1489</v>
      </c>
      <c r="B38" s="322"/>
      <c r="C38" s="323"/>
      <c r="D38" s="323"/>
      <c r="E38" s="323"/>
      <c r="F38" s="323"/>
      <c r="G38" s="323"/>
      <c r="H38" s="323"/>
      <c r="I38" s="323"/>
      <c r="J38" s="323"/>
      <c r="K38" s="323"/>
      <c r="L38" s="54"/>
      <c r="M38" s="55"/>
      <c r="N38" s="56"/>
      <c r="V38" s="193" t="s">
        <v>1956</v>
      </c>
      <c r="W38" s="194" t="s">
        <v>4</v>
      </c>
      <c r="X38" s="194" t="s">
        <v>5</v>
      </c>
    </row>
    <row r="39" spans="1:24" s="39" customFormat="1" ht="30" customHeight="1">
      <c r="A39" s="60" t="s">
        <v>1487</v>
      </c>
      <c r="B39" s="61"/>
      <c r="C39" s="51"/>
      <c r="D39" s="51"/>
      <c r="E39" s="51"/>
      <c r="F39" s="51"/>
      <c r="G39" s="51"/>
      <c r="H39" s="51"/>
      <c r="I39" s="51"/>
      <c r="J39" s="51"/>
      <c r="K39" s="51"/>
      <c r="L39" s="50"/>
      <c r="M39" s="38"/>
      <c r="N39" s="44"/>
      <c r="V39" s="193" t="s">
        <v>1957</v>
      </c>
      <c r="W39" s="195" t="s">
        <v>4</v>
      </c>
      <c r="X39" s="195" t="s">
        <v>5</v>
      </c>
    </row>
    <row r="40" spans="1:24" s="39" customFormat="1" ht="22.5" customHeight="1">
      <c r="A40" s="60"/>
      <c r="B40" s="61"/>
      <c r="C40" s="48"/>
      <c r="D40" s="48"/>
      <c r="E40" s="48"/>
      <c r="F40" s="48"/>
      <c r="G40" s="48"/>
      <c r="H40" s="48"/>
      <c r="I40" s="48"/>
      <c r="J40" s="48"/>
      <c r="K40" s="48"/>
      <c r="L40" s="50"/>
      <c r="M40" s="38"/>
      <c r="N40" s="44"/>
      <c r="V40" s="193" t="s">
        <v>1958</v>
      </c>
      <c r="W40" s="194" t="s">
        <v>4</v>
      </c>
      <c r="X40" s="194" t="s">
        <v>5</v>
      </c>
    </row>
    <row r="41" spans="1:24" s="57" customFormat="1" ht="30" customHeight="1">
      <c r="A41" s="321" t="s">
        <v>1489</v>
      </c>
      <c r="B41" s="322"/>
      <c r="C41" s="323"/>
      <c r="D41" s="323"/>
      <c r="E41" s="323"/>
      <c r="F41" s="323"/>
      <c r="G41" s="323"/>
      <c r="H41" s="323"/>
      <c r="I41" s="323"/>
      <c r="J41" s="323"/>
      <c r="K41" s="323"/>
      <c r="L41" s="54"/>
      <c r="M41" s="55"/>
      <c r="N41" s="56"/>
      <c r="V41" s="193" t="s">
        <v>1959</v>
      </c>
      <c r="W41" s="195" t="s">
        <v>4</v>
      </c>
      <c r="X41" s="195" t="s">
        <v>5</v>
      </c>
    </row>
    <row r="42" spans="1:24" s="39" customFormat="1" ht="30" customHeight="1">
      <c r="A42" s="60" t="s">
        <v>1487</v>
      </c>
      <c r="B42" s="61"/>
      <c r="C42" s="51"/>
      <c r="D42" s="51"/>
      <c r="E42" s="51"/>
      <c r="F42" s="51"/>
      <c r="G42" s="51"/>
      <c r="H42" s="51"/>
      <c r="I42" s="51"/>
      <c r="J42" s="51"/>
      <c r="K42" s="51"/>
      <c r="L42" s="50"/>
      <c r="M42" s="38"/>
      <c r="N42" s="44"/>
      <c r="V42" s="193" t="s">
        <v>1960</v>
      </c>
      <c r="W42" s="194" t="s">
        <v>4</v>
      </c>
      <c r="X42" s="194" t="s">
        <v>5</v>
      </c>
    </row>
    <row r="43" spans="1:24" s="39" customFormat="1" ht="22.5" customHeight="1">
      <c r="A43" s="60"/>
      <c r="B43" s="61"/>
      <c r="C43" s="48"/>
      <c r="D43" s="48"/>
      <c r="E43" s="48"/>
      <c r="F43" s="48"/>
      <c r="G43" s="48"/>
      <c r="H43" s="48"/>
      <c r="I43" s="48"/>
      <c r="J43" s="48"/>
      <c r="K43" s="48"/>
      <c r="L43" s="50"/>
      <c r="M43" s="38"/>
      <c r="N43" s="44"/>
      <c r="V43" s="193" t="s">
        <v>1961</v>
      </c>
      <c r="W43" s="195" t="s">
        <v>4</v>
      </c>
      <c r="X43" s="195" t="s">
        <v>5</v>
      </c>
    </row>
    <row r="44" spans="1:24" s="57" customFormat="1" ht="30" customHeight="1">
      <c r="A44" s="321" t="s">
        <v>1489</v>
      </c>
      <c r="B44" s="322"/>
      <c r="C44" s="323"/>
      <c r="D44" s="323"/>
      <c r="E44" s="323"/>
      <c r="F44" s="323"/>
      <c r="G44" s="323"/>
      <c r="H44" s="323"/>
      <c r="I44" s="323"/>
      <c r="J44" s="323"/>
      <c r="K44" s="323"/>
      <c r="L44" s="54"/>
      <c r="M44" s="55"/>
      <c r="N44" s="56"/>
      <c r="V44" s="193" t="s">
        <v>1962</v>
      </c>
      <c r="W44" s="194" t="s">
        <v>4</v>
      </c>
      <c r="X44" s="194" t="s">
        <v>5</v>
      </c>
    </row>
    <row r="45" spans="1:24" s="39" customFormat="1" ht="30" customHeight="1">
      <c r="A45" s="60" t="s">
        <v>1487</v>
      </c>
      <c r="B45" s="61"/>
      <c r="C45" s="51"/>
      <c r="D45" s="51"/>
      <c r="E45" s="51"/>
      <c r="F45" s="51"/>
      <c r="G45" s="51"/>
      <c r="H45" s="51"/>
      <c r="I45" s="51"/>
      <c r="J45" s="51"/>
      <c r="K45" s="51"/>
      <c r="L45" s="50"/>
      <c r="M45" s="38"/>
      <c r="N45" s="44"/>
      <c r="V45" s="193" t="s">
        <v>1963</v>
      </c>
      <c r="W45" s="195" t="s">
        <v>4</v>
      </c>
      <c r="X45" s="195" t="s">
        <v>5</v>
      </c>
    </row>
    <row r="46" spans="1:24" s="39" customFormat="1" ht="22.5" customHeight="1">
      <c r="A46" s="60"/>
      <c r="B46" s="61"/>
      <c r="C46" s="48"/>
      <c r="D46" s="48"/>
      <c r="E46" s="48"/>
      <c r="F46" s="48"/>
      <c r="G46" s="48"/>
      <c r="H46" s="48"/>
      <c r="I46" s="48"/>
      <c r="J46" s="48"/>
      <c r="K46" s="48"/>
      <c r="L46" s="50"/>
      <c r="M46" s="38"/>
      <c r="N46" s="44"/>
      <c r="V46" s="193" t="s">
        <v>1964</v>
      </c>
      <c r="W46" s="194" t="s">
        <v>4</v>
      </c>
      <c r="X46" s="194" t="s">
        <v>5</v>
      </c>
    </row>
    <row r="47" spans="1:24" s="57" customFormat="1" ht="30" customHeight="1">
      <c r="A47" s="321" t="s">
        <v>1489</v>
      </c>
      <c r="B47" s="322"/>
      <c r="C47" s="323"/>
      <c r="D47" s="323"/>
      <c r="E47" s="323"/>
      <c r="F47" s="323"/>
      <c r="G47" s="323"/>
      <c r="H47" s="323"/>
      <c r="I47" s="323"/>
      <c r="J47" s="323"/>
      <c r="K47" s="323"/>
      <c r="L47" s="54"/>
      <c r="M47" s="55"/>
      <c r="N47" s="56"/>
      <c r="V47" s="193" t="s">
        <v>1965</v>
      </c>
      <c r="W47" s="195" t="s">
        <v>4</v>
      </c>
      <c r="X47" s="195" t="s">
        <v>5</v>
      </c>
    </row>
    <row r="48" spans="1:24" s="39" customFormat="1" ht="30" customHeight="1">
      <c r="A48" s="60" t="s">
        <v>1487</v>
      </c>
      <c r="B48" s="61"/>
      <c r="C48" s="51"/>
      <c r="D48" s="51"/>
      <c r="E48" s="51"/>
      <c r="F48" s="51"/>
      <c r="G48" s="51"/>
      <c r="H48" s="51"/>
      <c r="I48" s="51"/>
      <c r="J48" s="51"/>
      <c r="K48" s="51"/>
      <c r="L48" s="50"/>
      <c r="M48" s="38"/>
      <c r="N48" s="44"/>
      <c r="V48" s="193" t="s">
        <v>1966</v>
      </c>
      <c r="W48" s="194" t="s">
        <v>1682</v>
      </c>
      <c r="X48" s="194" t="s">
        <v>0</v>
      </c>
    </row>
    <row r="49" spans="1:24" s="39" customFormat="1" ht="22.5" customHeight="1">
      <c r="A49" s="60"/>
      <c r="B49" s="61"/>
      <c r="C49" s="48"/>
      <c r="D49" s="48"/>
      <c r="E49" s="48"/>
      <c r="F49" s="48"/>
      <c r="G49" s="48"/>
      <c r="H49" s="48"/>
      <c r="I49" s="48"/>
      <c r="J49" s="48"/>
      <c r="K49" s="48"/>
      <c r="L49" s="50"/>
      <c r="M49" s="38"/>
      <c r="N49" s="44"/>
      <c r="V49" s="193" t="s">
        <v>1967</v>
      </c>
      <c r="W49" s="195" t="s">
        <v>4</v>
      </c>
      <c r="X49" s="195" t="s">
        <v>5</v>
      </c>
    </row>
    <row r="50" spans="1:24" s="57" customFormat="1" ht="30" customHeight="1">
      <c r="A50" s="321" t="s">
        <v>1489</v>
      </c>
      <c r="B50" s="322"/>
      <c r="C50" s="323"/>
      <c r="D50" s="323"/>
      <c r="E50" s="323"/>
      <c r="F50" s="323"/>
      <c r="G50" s="323"/>
      <c r="H50" s="323"/>
      <c r="I50" s="323"/>
      <c r="J50" s="323"/>
      <c r="K50" s="323"/>
      <c r="L50" s="54"/>
      <c r="M50" s="55"/>
      <c r="N50" s="56"/>
      <c r="V50" s="193" t="s">
        <v>1968</v>
      </c>
      <c r="W50" s="194" t="s">
        <v>4</v>
      </c>
      <c r="X50" s="194" t="s">
        <v>5</v>
      </c>
    </row>
    <row r="51" spans="1:24" s="39" customFormat="1" ht="30" customHeight="1">
      <c r="A51" s="60" t="s">
        <v>1487</v>
      </c>
      <c r="B51" s="61"/>
      <c r="C51" s="51"/>
      <c r="D51" s="51"/>
      <c r="E51" s="51"/>
      <c r="F51" s="51"/>
      <c r="G51" s="51"/>
      <c r="H51" s="51"/>
      <c r="I51" s="51"/>
      <c r="J51" s="51"/>
      <c r="K51" s="51"/>
      <c r="L51" s="50"/>
      <c r="M51" s="38"/>
      <c r="N51" s="44"/>
      <c r="V51" s="193" t="s">
        <v>1969</v>
      </c>
      <c r="W51" s="195" t="s">
        <v>4</v>
      </c>
      <c r="X51" s="195" t="s">
        <v>5</v>
      </c>
    </row>
    <row r="52" spans="1:24" s="39" customFormat="1" ht="22.5" customHeight="1">
      <c r="A52" s="60"/>
      <c r="B52" s="61"/>
      <c r="C52" s="48"/>
      <c r="D52" s="48"/>
      <c r="E52" s="48"/>
      <c r="F52" s="48"/>
      <c r="G52" s="48"/>
      <c r="H52" s="48"/>
      <c r="I52" s="48"/>
      <c r="J52" s="48"/>
      <c r="K52" s="48"/>
      <c r="L52" s="50"/>
      <c r="M52" s="38"/>
      <c r="N52" s="44"/>
      <c r="V52" s="193" t="s">
        <v>1970</v>
      </c>
      <c r="W52" s="194" t="s">
        <v>4</v>
      </c>
      <c r="X52" s="194" t="s">
        <v>5</v>
      </c>
    </row>
    <row r="53" spans="1:24" s="57" customFormat="1" ht="30" customHeight="1">
      <c r="A53" s="321" t="s">
        <v>1489</v>
      </c>
      <c r="B53" s="322"/>
      <c r="C53" s="323"/>
      <c r="D53" s="323"/>
      <c r="E53" s="323"/>
      <c r="F53" s="323"/>
      <c r="G53" s="323"/>
      <c r="H53" s="323"/>
      <c r="I53" s="323"/>
      <c r="J53" s="323"/>
      <c r="K53" s="323"/>
      <c r="L53" s="54"/>
      <c r="M53" s="55"/>
      <c r="N53" s="56"/>
      <c r="V53" s="193" t="s">
        <v>1971</v>
      </c>
      <c r="W53" s="195" t="s">
        <v>4</v>
      </c>
      <c r="X53" s="195" t="s">
        <v>5</v>
      </c>
    </row>
    <row r="54" spans="1:24" s="39" customFormat="1" ht="30" customHeight="1">
      <c r="A54" s="60" t="s">
        <v>1487</v>
      </c>
      <c r="B54" s="61"/>
      <c r="C54" s="51"/>
      <c r="D54" s="51"/>
      <c r="E54" s="51"/>
      <c r="F54" s="51"/>
      <c r="G54" s="51"/>
      <c r="H54" s="51"/>
      <c r="I54" s="51"/>
      <c r="J54" s="51"/>
      <c r="K54" s="51"/>
      <c r="L54" s="50"/>
      <c r="M54" s="38"/>
      <c r="N54" s="44"/>
      <c r="V54" s="193" t="s">
        <v>1972</v>
      </c>
      <c r="W54" s="194" t="s">
        <v>4</v>
      </c>
      <c r="X54" s="194" t="s">
        <v>5</v>
      </c>
    </row>
    <row r="55" spans="1:24" s="39" customFormat="1" ht="22.5" customHeight="1">
      <c r="A55" s="60"/>
      <c r="B55" s="61"/>
      <c r="C55" s="48"/>
      <c r="D55" s="48"/>
      <c r="E55" s="48"/>
      <c r="F55" s="48"/>
      <c r="G55" s="48"/>
      <c r="H55" s="48"/>
      <c r="I55" s="48"/>
      <c r="J55" s="48"/>
      <c r="K55" s="48"/>
      <c r="L55" s="50"/>
      <c r="M55" s="38"/>
      <c r="N55" s="44"/>
      <c r="V55" s="193" t="s">
        <v>1973</v>
      </c>
      <c r="W55" s="195" t="s">
        <v>4</v>
      </c>
      <c r="X55" s="195" t="s">
        <v>5</v>
      </c>
    </row>
    <row r="56" spans="1:24" s="57" customFormat="1" ht="30" customHeight="1">
      <c r="A56" s="321" t="s">
        <v>1489</v>
      </c>
      <c r="B56" s="322"/>
      <c r="C56" s="323"/>
      <c r="D56" s="323"/>
      <c r="E56" s="323"/>
      <c r="F56" s="323"/>
      <c r="G56" s="323"/>
      <c r="H56" s="323"/>
      <c r="I56" s="323"/>
      <c r="J56" s="323"/>
      <c r="K56" s="323"/>
      <c r="L56" s="54"/>
      <c r="M56" s="55"/>
      <c r="N56" s="56"/>
      <c r="V56" s="193" t="s">
        <v>1974</v>
      </c>
      <c r="W56" s="194" t="s">
        <v>4</v>
      </c>
      <c r="X56" s="194" t="s">
        <v>5</v>
      </c>
    </row>
    <row r="57" spans="1:24" s="39" customFormat="1" ht="30" customHeight="1">
      <c r="A57" s="60" t="s">
        <v>1487</v>
      </c>
      <c r="B57" s="61"/>
      <c r="C57" s="51"/>
      <c r="D57" s="51"/>
      <c r="E57" s="51"/>
      <c r="F57" s="51"/>
      <c r="G57" s="51"/>
      <c r="H57" s="51"/>
      <c r="I57" s="51"/>
      <c r="J57" s="51"/>
      <c r="K57" s="51"/>
      <c r="L57" s="50"/>
      <c r="M57" s="38"/>
      <c r="N57" s="44"/>
      <c r="V57" s="193" t="s">
        <v>1975</v>
      </c>
      <c r="W57" s="195" t="s">
        <v>4</v>
      </c>
      <c r="X57" s="195" t="s">
        <v>5</v>
      </c>
    </row>
    <row r="58" spans="1:24" s="39" customFormat="1" ht="22.5" customHeight="1">
      <c r="A58" s="60"/>
      <c r="B58" s="61"/>
      <c r="C58" s="48"/>
      <c r="D58" s="48"/>
      <c r="E58" s="48"/>
      <c r="F58" s="48"/>
      <c r="G58" s="48"/>
      <c r="H58" s="48"/>
      <c r="I58" s="48"/>
      <c r="J58" s="48"/>
      <c r="K58" s="48"/>
      <c r="L58" s="50"/>
      <c r="M58" s="38"/>
      <c r="N58" s="38"/>
      <c r="V58" s="193" t="s">
        <v>1976</v>
      </c>
      <c r="W58" s="194" t="s">
        <v>4</v>
      </c>
      <c r="X58" s="194" t="s">
        <v>5</v>
      </c>
    </row>
    <row r="59" spans="1:24" s="57" customFormat="1" ht="30" customHeight="1">
      <c r="A59" s="321" t="s">
        <v>1489</v>
      </c>
      <c r="B59" s="322"/>
      <c r="C59" s="323"/>
      <c r="D59" s="323"/>
      <c r="E59" s="323"/>
      <c r="F59" s="323"/>
      <c r="G59" s="323"/>
      <c r="H59" s="323"/>
      <c r="I59" s="323"/>
      <c r="J59" s="323"/>
      <c r="K59" s="323"/>
      <c r="L59" s="54"/>
      <c r="M59" s="55"/>
      <c r="N59" s="56"/>
      <c r="V59" s="193" t="s">
        <v>1977</v>
      </c>
      <c r="W59" s="194" t="s">
        <v>4</v>
      </c>
      <c r="X59" s="194" t="s">
        <v>5</v>
      </c>
    </row>
    <row r="60" spans="1:24" s="39" customFormat="1" ht="30" customHeight="1">
      <c r="A60" s="60" t="s">
        <v>1487</v>
      </c>
      <c r="B60" s="61"/>
      <c r="C60" s="51"/>
      <c r="D60" s="51"/>
      <c r="E60" s="51"/>
      <c r="F60" s="51"/>
      <c r="G60" s="51"/>
      <c r="H60" s="51"/>
      <c r="I60" s="51"/>
      <c r="J60" s="51"/>
      <c r="K60" s="51"/>
      <c r="L60" s="50"/>
      <c r="M60" s="38"/>
      <c r="N60" s="44"/>
      <c r="V60" s="193" t="s">
        <v>1978</v>
      </c>
      <c r="W60" s="195" t="s">
        <v>4</v>
      </c>
      <c r="X60" s="195" t="s">
        <v>5</v>
      </c>
    </row>
    <row r="61" spans="1:24" s="39" customFormat="1" ht="15.75" thickBot="1">
      <c r="A61" s="45"/>
      <c r="B61" s="46"/>
      <c r="C61" s="46"/>
      <c r="D61" s="46"/>
      <c r="E61" s="46"/>
      <c r="F61" s="46"/>
      <c r="G61" s="46"/>
      <c r="H61" s="46"/>
      <c r="I61" s="46"/>
      <c r="J61" s="46"/>
      <c r="K61" s="46"/>
      <c r="L61" s="47"/>
      <c r="M61" s="38"/>
      <c r="N61" s="38"/>
      <c r="V61" s="193" t="s">
        <v>1979</v>
      </c>
      <c r="W61" s="194" t="s">
        <v>4</v>
      </c>
      <c r="X61" s="194" t="s">
        <v>5</v>
      </c>
    </row>
    <row r="62" spans="22:24" ht="15">
      <c r="V62" s="193" t="s">
        <v>1980</v>
      </c>
      <c r="W62" s="195" t="s">
        <v>4</v>
      </c>
      <c r="X62" s="195" t="s">
        <v>5</v>
      </c>
    </row>
    <row r="63" spans="22:24" ht="15">
      <c r="V63" s="193" t="s">
        <v>16</v>
      </c>
      <c r="W63" s="194" t="s">
        <v>17</v>
      </c>
      <c r="X63" s="194" t="s">
        <v>5</v>
      </c>
    </row>
    <row r="64" spans="22:24" ht="15">
      <c r="V64" s="193" t="s">
        <v>19</v>
      </c>
      <c r="W64" s="195" t="s">
        <v>1683</v>
      </c>
      <c r="X64" s="195" t="s">
        <v>5</v>
      </c>
    </row>
    <row r="65" spans="22:24" ht="15">
      <c r="V65" s="193" t="s">
        <v>1981</v>
      </c>
      <c r="W65" s="194" t="s">
        <v>1684</v>
      </c>
      <c r="X65" s="194" t="s">
        <v>5</v>
      </c>
    </row>
    <row r="66" spans="22:24" ht="15">
      <c r="V66" s="193" t="s">
        <v>1528</v>
      </c>
      <c r="W66" s="195" t="s">
        <v>1685</v>
      </c>
      <c r="X66" s="195" t="s">
        <v>5</v>
      </c>
    </row>
    <row r="67" spans="22:24" ht="15">
      <c r="V67" s="193" t="s">
        <v>1982</v>
      </c>
      <c r="W67" s="194" t="s">
        <v>1686</v>
      </c>
      <c r="X67" s="194" t="s">
        <v>5</v>
      </c>
    </row>
    <row r="68" spans="22:24" ht="15">
      <c r="V68" s="193" t="s">
        <v>22</v>
      </c>
      <c r="W68" s="195" t="s">
        <v>1687</v>
      </c>
      <c r="X68" s="195" t="s">
        <v>0</v>
      </c>
    </row>
    <row r="69" spans="22:24" ht="15">
      <c r="V69" s="193" t="s">
        <v>1983</v>
      </c>
      <c r="W69" s="194" t="s">
        <v>1688</v>
      </c>
      <c r="X69" s="194" t="s">
        <v>5</v>
      </c>
    </row>
    <row r="70" spans="22:24" ht="15">
      <c r="V70" s="193" t="s">
        <v>25</v>
      </c>
      <c r="W70" s="195" t="s">
        <v>26</v>
      </c>
      <c r="X70" s="195" t="s">
        <v>5</v>
      </c>
    </row>
    <row r="71" spans="22:24" ht="15">
      <c r="V71" s="193" t="s">
        <v>29</v>
      </c>
      <c r="W71" s="194" t="s">
        <v>30</v>
      </c>
      <c r="X71" s="194" t="s">
        <v>0</v>
      </c>
    </row>
    <row r="72" spans="22:24" ht="15">
      <c r="V72" s="193" t="s">
        <v>33</v>
      </c>
      <c r="W72" s="195" t="s">
        <v>1689</v>
      </c>
      <c r="X72" s="195" t="s">
        <v>0</v>
      </c>
    </row>
    <row r="73" spans="22:24" ht="15">
      <c r="V73" s="193" t="s">
        <v>35</v>
      </c>
      <c r="W73" s="194" t="s">
        <v>36</v>
      </c>
      <c r="X73" s="194" t="s">
        <v>0</v>
      </c>
    </row>
    <row r="74" spans="22:24" ht="15">
      <c r="V74" s="193" t="s">
        <v>38</v>
      </c>
      <c r="W74" s="195" t="s">
        <v>39</v>
      </c>
      <c r="X74" s="195" t="s">
        <v>0</v>
      </c>
    </row>
    <row r="75" spans="22:24" ht="15">
      <c r="V75" s="193" t="s">
        <v>41</v>
      </c>
      <c r="W75" s="194" t="s">
        <v>1690</v>
      </c>
      <c r="X75" s="194" t="s">
        <v>0</v>
      </c>
    </row>
    <row r="76" spans="22:24" ht="15">
      <c r="V76" s="193" t="s">
        <v>1984</v>
      </c>
      <c r="W76" s="195" t="s">
        <v>1691</v>
      </c>
      <c r="X76" s="195" t="s">
        <v>0</v>
      </c>
    </row>
    <row r="77" spans="22:24" ht="15">
      <c r="V77" s="193" t="s">
        <v>1985</v>
      </c>
      <c r="W77" s="194" t="s">
        <v>1692</v>
      </c>
      <c r="X77" s="194" t="s">
        <v>0</v>
      </c>
    </row>
    <row r="78" spans="22:24" ht="15">
      <c r="V78" s="193" t="s">
        <v>1986</v>
      </c>
      <c r="W78" s="195" t="s">
        <v>1693</v>
      </c>
      <c r="X78" s="195" t="s">
        <v>0</v>
      </c>
    </row>
    <row r="79" spans="22:24" ht="15">
      <c r="V79" s="196" t="s">
        <v>1987</v>
      </c>
      <c r="W79" s="194" t="s">
        <v>1694</v>
      </c>
      <c r="X79" s="194" t="s">
        <v>0</v>
      </c>
    </row>
    <row r="80" spans="22:24" ht="15">
      <c r="V80" s="193" t="s">
        <v>1988</v>
      </c>
      <c r="W80" s="195" t="s">
        <v>1695</v>
      </c>
      <c r="X80" s="195" t="s">
        <v>0</v>
      </c>
    </row>
    <row r="81" spans="22:24" ht="15">
      <c r="V81" s="193" t="s">
        <v>1989</v>
      </c>
      <c r="W81" s="194" t="s">
        <v>1696</v>
      </c>
      <c r="X81" s="194" t="s">
        <v>0</v>
      </c>
    </row>
    <row r="82" spans="22:24" ht="15">
      <c r="V82" s="193" t="s">
        <v>1990</v>
      </c>
      <c r="W82" s="195" t="s">
        <v>1697</v>
      </c>
      <c r="X82" s="195" t="s">
        <v>0</v>
      </c>
    </row>
    <row r="83" spans="22:24" ht="15">
      <c r="V83" s="193" t="s">
        <v>44</v>
      </c>
      <c r="W83" s="194" t="s">
        <v>1698</v>
      </c>
      <c r="X83" s="194" t="s">
        <v>0</v>
      </c>
    </row>
    <row r="84" spans="22:24" ht="15">
      <c r="V84" s="193" t="s">
        <v>45</v>
      </c>
      <c r="W84" s="195" t="s">
        <v>1699</v>
      </c>
      <c r="X84" s="195" t="s">
        <v>0</v>
      </c>
    </row>
    <row r="85" spans="22:24" ht="15">
      <c r="V85" s="193" t="s">
        <v>46</v>
      </c>
      <c r="W85" s="194" t="s">
        <v>47</v>
      </c>
      <c r="X85" s="194" t="s">
        <v>0</v>
      </c>
    </row>
    <row r="86" spans="22:24" ht="15">
      <c r="V86" s="193" t="s">
        <v>49</v>
      </c>
      <c r="W86" s="195" t="s">
        <v>50</v>
      </c>
      <c r="X86" s="195" t="s">
        <v>0</v>
      </c>
    </row>
    <row r="87" spans="22:24" ht="15">
      <c r="V87" s="193" t="s">
        <v>51</v>
      </c>
      <c r="W87" s="194" t="s">
        <v>1700</v>
      </c>
      <c r="X87" s="194" t="s">
        <v>0</v>
      </c>
    </row>
    <row r="88" spans="22:24" ht="15">
      <c r="V88" s="193" t="s">
        <v>52</v>
      </c>
      <c r="W88" s="195" t="s">
        <v>53</v>
      </c>
      <c r="X88" s="195" t="s">
        <v>0</v>
      </c>
    </row>
    <row r="89" spans="22:24" ht="15">
      <c r="V89" s="193" t="s">
        <v>54</v>
      </c>
      <c r="W89" s="194" t="s">
        <v>55</v>
      </c>
      <c r="X89" s="194" t="s">
        <v>0</v>
      </c>
    </row>
    <row r="90" spans="22:24" ht="15">
      <c r="V90" s="193" t="s">
        <v>1991</v>
      </c>
      <c r="W90" s="195" t="s">
        <v>1701</v>
      </c>
      <c r="X90" s="195" t="s">
        <v>0</v>
      </c>
    </row>
    <row r="91" spans="22:24" ht="15">
      <c r="V91" s="193" t="s">
        <v>1992</v>
      </c>
      <c r="W91" s="194" t="s">
        <v>1702</v>
      </c>
      <c r="X91" s="194" t="s">
        <v>0</v>
      </c>
    </row>
    <row r="92" spans="22:24" ht="15">
      <c r="V92" s="193" t="s">
        <v>1993</v>
      </c>
      <c r="W92" s="195" t="s">
        <v>1703</v>
      </c>
      <c r="X92" s="195" t="s">
        <v>0</v>
      </c>
    </row>
    <row r="93" spans="22:24" ht="15">
      <c r="V93" s="193" t="s">
        <v>1994</v>
      </c>
      <c r="W93" s="194" t="s">
        <v>1704</v>
      </c>
      <c r="X93" s="194" t="s">
        <v>0</v>
      </c>
    </row>
    <row r="94" spans="22:24" ht="15">
      <c r="V94" s="193" t="s">
        <v>1995</v>
      </c>
      <c r="W94" s="195" t="s">
        <v>1705</v>
      </c>
      <c r="X94" s="195" t="s">
        <v>5</v>
      </c>
    </row>
    <row r="95" spans="22:24" ht="15">
      <c r="V95" s="193" t="s">
        <v>1996</v>
      </c>
      <c r="W95" s="194" t="s">
        <v>1706</v>
      </c>
      <c r="X95" s="194" t="s">
        <v>5</v>
      </c>
    </row>
    <row r="96" spans="22:24" ht="15.75" thickBot="1">
      <c r="V96" s="193" t="s">
        <v>1997</v>
      </c>
      <c r="W96" s="195" t="s">
        <v>1707</v>
      </c>
      <c r="X96" s="195" t="s">
        <v>5</v>
      </c>
    </row>
    <row r="97" spans="13:24" ht="15">
      <c r="M97" s="211" t="s">
        <v>1430</v>
      </c>
      <c r="V97" s="193" t="s">
        <v>56</v>
      </c>
      <c r="W97" s="194" t="s">
        <v>57</v>
      </c>
      <c r="X97" s="194" t="s">
        <v>5</v>
      </c>
    </row>
    <row r="98" spans="13:24" ht="15">
      <c r="M98" s="212" t="s">
        <v>1431</v>
      </c>
      <c r="V98" s="193" t="s">
        <v>1998</v>
      </c>
      <c r="W98" s="195" t="s">
        <v>1705</v>
      </c>
      <c r="X98" s="195" t="s">
        <v>5</v>
      </c>
    </row>
    <row r="99" spans="13:24" ht="15">
      <c r="M99" s="212" t="s">
        <v>1432</v>
      </c>
      <c r="V99" s="193" t="s">
        <v>58</v>
      </c>
      <c r="W99" s="194" t="s">
        <v>1708</v>
      </c>
      <c r="X99" s="194" t="s">
        <v>0</v>
      </c>
    </row>
    <row r="100" spans="13:24" ht="15">
      <c r="M100" s="212" t="s">
        <v>1433</v>
      </c>
      <c r="V100" s="193" t="s">
        <v>59</v>
      </c>
      <c r="W100" s="195" t="s">
        <v>60</v>
      </c>
      <c r="X100" s="195" t="s">
        <v>0</v>
      </c>
    </row>
    <row r="101" spans="13:24" ht="15">
      <c r="M101" s="212" t="s">
        <v>1434</v>
      </c>
      <c r="V101" s="193" t="s">
        <v>61</v>
      </c>
      <c r="W101" s="194" t="s">
        <v>1709</v>
      </c>
      <c r="X101" s="194" t="s">
        <v>5</v>
      </c>
    </row>
    <row r="102" spans="13:24" ht="15">
      <c r="M102" s="212" t="s">
        <v>1435</v>
      </c>
      <c r="V102" s="193" t="s">
        <v>62</v>
      </c>
      <c r="W102" s="195" t="s">
        <v>1710</v>
      </c>
      <c r="X102" s="195" t="s">
        <v>0</v>
      </c>
    </row>
    <row r="103" spans="13:24" ht="15">
      <c r="M103" s="212" t="s">
        <v>1436</v>
      </c>
      <c r="V103" s="193" t="s">
        <v>63</v>
      </c>
      <c r="W103" s="194" t="s">
        <v>64</v>
      </c>
      <c r="X103" s="194" t="s">
        <v>0</v>
      </c>
    </row>
    <row r="104" spans="13:24" ht="15">
      <c r="M104" s="212" t="s">
        <v>1437</v>
      </c>
      <c r="V104" s="193" t="s">
        <v>1356</v>
      </c>
      <c r="W104" s="195" t="s">
        <v>1711</v>
      </c>
      <c r="X104" s="195" t="s">
        <v>0</v>
      </c>
    </row>
    <row r="105" spans="13:24" ht="15">
      <c r="M105" s="212" t="s">
        <v>1438</v>
      </c>
      <c r="V105" s="193" t="s">
        <v>1357</v>
      </c>
      <c r="W105" s="194" t="s">
        <v>1358</v>
      </c>
      <c r="X105" s="194" t="s">
        <v>0</v>
      </c>
    </row>
    <row r="106" spans="13:24" ht="15">
      <c r="M106" s="212" t="s">
        <v>1439</v>
      </c>
      <c r="V106" s="193" t="s">
        <v>1999</v>
      </c>
      <c r="W106" s="195" t="s">
        <v>1712</v>
      </c>
      <c r="X106" s="195" t="s">
        <v>0</v>
      </c>
    </row>
    <row r="107" spans="13:24" ht="15">
      <c r="M107" s="212" t="s">
        <v>1440</v>
      </c>
      <c r="V107" s="193" t="s">
        <v>1359</v>
      </c>
      <c r="W107" s="194" t="s">
        <v>1713</v>
      </c>
      <c r="X107" s="194" t="s">
        <v>0</v>
      </c>
    </row>
    <row r="108" spans="13:24" ht="15">
      <c r="M108" s="212" t="s">
        <v>1441</v>
      </c>
      <c r="V108" s="193" t="s">
        <v>2000</v>
      </c>
      <c r="W108" s="195" t="s">
        <v>1682</v>
      </c>
      <c r="X108" s="195" t="s">
        <v>0</v>
      </c>
    </row>
    <row r="109" spans="13:24" ht="15">
      <c r="M109" s="212" t="s">
        <v>1442</v>
      </c>
      <c r="V109" s="193" t="s">
        <v>1360</v>
      </c>
      <c r="W109" s="194" t="s">
        <v>1682</v>
      </c>
      <c r="X109" s="194" t="s">
        <v>0</v>
      </c>
    </row>
    <row r="110" spans="13:24" ht="15">
      <c r="M110" s="212" t="s">
        <v>1443</v>
      </c>
      <c r="V110" s="193" t="s">
        <v>1361</v>
      </c>
      <c r="W110" s="195" t="s">
        <v>1362</v>
      </c>
      <c r="X110" s="195" t="s">
        <v>0</v>
      </c>
    </row>
    <row r="111" spans="13:24" ht="15">
      <c r="M111" s="212" t="s">
        <v>1444</v>
      </c>
      <c r="V111" s="193" t="s">
        <v>1363</v>
      </c>
      <c r="W111" s="194" t="s">
        <v>1714</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1715</v>
      </c>
      <c r="X114" s="195" t="s">
        <v>0</v>
      </c>
    </row>
    <row r="115" spans="13:24" ht="15">
      <c r="M115" s="212" t="s">
        <v>1448</v>
      </c>
      <c r="V115" s="193" t="s">
        <v>1369</v>
      </c>
      <c r="W115" s="194" t="s">
        <v>1682</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1716</v>
      </c>
      <c r="X119" s="194" t="s">
        <v>0</v>
      </c>
    </row>
    <row r="120" spans="13:24" ht="15">
      <c r="M120" s="212" t="s">
        <v>1453</v>
      </c>
      <c r="V120" s="193" t="s">
        <v>1377</v>
      </c>
      <c r="W120" s="195" t="s">
        <v>1378</v>
      </c>
      <c r="X120" s="195" t="s">
        <v>0</v>
      </c>
    </row>
    <row r="121" spans="13:24" ht="15">
      <c r="M121" s="216" t="s">
        <v>2130</v>
      </c>
      <c r="V121" s="193" t="s">
        <v>2001</v>
      </c>
      <c r="W121" s="194" t="s">
        <v>1375</v>
      </c>
      <c r="X121" s="194" t="s">
        <v>0</v>
      </c>
    </row>
    <row r="122" spans="13:24" ht="15">
      <c r="M122" s="212" t="s">
        <v>1454</v>
      </c>
      <c r="V122" s="193" t="s">
        <v>1379</v>
      </c>
      <c r="W122" s="195" t="s">
        <v>1717</v>
      </c>
      <c r="X122" s="195" t="s">
        <v>0</v>
      </c>
    </row>
    <row r="123" spans="13:24" ht="15">
      <c r="M123" s="212" t="s">
        <v>1455</v>
      </c>
      <c r="V123" s="193" t="s">
        <v>1380</v>
      </c>
      <c r="W123" s="194" t="s">
        <v>1718</v>
      </c>
      <c r="X123" s="194" t="s">
        <v>0</v>
      </c>
    </row>
    <row r="124" spans="13:24" ht="15.75" thickBot="1">
      <c r="M124" s="213" t="s">
        <v>1456</v>
      </c>
      <c r="V124" s="193" t="s">
        <v>1381</v>
      </c>
      <c r="W124" s="195" t="s">
        <v>1719</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2002</v>
      </c>
      <c r="W128" s="195" t="s">
        <v>1720</v>
      </c>
      <c r="X128" s="195" t="s">
        <v>0</v>
      </c>
    </row>
    <row r="129" spans="22:24" ht="15">
      <c r="V129" s="193" t="s">
        <v>1388</v>
      </c>
      <c r="W129" s="194" t="s">
        <v>1721</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2003</v>
      </c>
      <c r="W135" s="194" t="s">
        <v>1398</v>
      </c>
      <c r="X135" s="194" t="s">
        <v>42</v>
      </c>
    </row>
    <row r="136" spans="22:24" ht="15">
      <c r="V136" s="193" t="s">
        <v>2004</v>
      </c>
      <c r="W136" s="195" t="s">
        <v>1398</v>
      </c>
      <c r="X136" s="195" t="s">
        <v>42</v>
      </c>
    </row>
    <row r="137" spans="22:24" ht="15">
      <c r="V137" s="193" t="s">
        <v>2005</v>
      </c>
      <c r="W137" s="194" t="s">
        <v>1398</v>
      </c>
      <c r="X137" s="194" t="s">
        <v>42</v>
      </c>
    </row>
    <row r="138" spans="22:24" ht="15">
      <c r="V138" s="193" t="s">
        <v>2006</v>
      </c>
      <c r="W138" s="195" t="s">
        <v>1398</v>
      </c>
      <c r="X138" s="195" t="s">
        <v>42</v>
      </c>
    </row>
    <row r="139" spans="22:24" ht="15">
      <c r="V139" s="193" t="s">
        <v>2007</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1722</v>
      </c>
      <c r="X148" s="195" t="s">
        <v>42</v>
      </c>
    </row>
    <row r="149" spans="22:24" ht="15">
      <c r="V149" s="199" t="s">
        <v>1416</v>
      </c>
      <c r="W149" s="194" t="s">
        <v>1417</v>
      </c>
      <c r="X149" s="194" t="s">
        <v>42</v>
      </c>
    </row>
    <row r="150" spans="22:24" ht="15">
      <c r="V150" s="199" t="s">
        <v>1418</v>
      </c>
      <c r="W150" s="195" t="s">
        <v>1723</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1724</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1725</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1726</v>
      </c>
      <c r="X169" s="194" t="s">
        <v>42</v>
      </c>
    </row>
    <row r="170" spans="22:24" ht="15">
      <c r="V170" s="193" t="s">
        <v>89</v>
      </c>
      <c r="W170" s="195" t="s">
        <v>1727</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1728</v>
      </c>
      <c r="X176" s="195" t="s">
        <v>42</v>
      </c>
    </row>
    <row r="177" spans="22:24" ht="15">
      <c r="V177" s="198" t="s">
        <v>2008</v>
      </c>
      <c r="W177" s="194" t="s">
        <v>1729</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1730</v>
      </c>
      <c r="X180" s="195" t="s">
        <v>42</v>
      </c>
    </row>
    <row r="181" spans="22:24" ht="15">
      <c r="V181" s="197" t="s">
        <v>108</v>
      </c>
      <c r="W181" s="194" t="s">
        <v>1731</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2009</v>
      </c>
      <c r="W192" s="195" t="s">
        <v>127</v>
      </c>
      <c r="X192" s="195" t="s">
        <v>40</v>
      </c>
    </row>
    <row r="193" spans="22:24" ht="15">
      <c r="V193" s="193" t="s">
        <v>2010</v>
      </c>
      <c r="W193" s="194" t="s">
        <v>127</v>
      </c>
      <c r="X193" s="194" t="s">
        <v>40</v>
      </c>
    </row>
    <row r="194" spans="22:24" ht="15">
      <c r="V194" s="193" t="s">
        <v>2011</v>
      </c>
      <c r="W194" s="195" t="s">
        <v>127</v>
      </c>
      <c r="X194" s="195" t="s">
        <v>40</v>
      </c>
    </row>
    <row r="195" spans="22:24" ht="15">
      <c r="V195" s="193" t="s">
        <v>2012</v>
      </c>
      <c r="W195" s="194" t="s">
        <v>127</v>
      </c>
      <c r="X195" s="194" t="s">
        <v>40</v>
      </c>
    </row>
    <row r="196" spans="22:24" ht="15">
      <c r="V196" s="193" t="s">
        <v>2013</v>
      </c>
      <c r="W196" s="195" t="s">
        <v>127</v>
      </c>
      <c r="X196" s="195" t="s">
        <v>40</v>
      </c>
    </row>
    <row r="197" spans="22:24" ht="15">
      <c r="V197" s="193" t="s">
        <v>2014</v>
      </c>
      <c r="W197" s="194" t="s">
        <v>127</v>
      </c>
      <c r="X197" s="194" t="s">
        <v>40</v>
      </c>
    </row>
    <row r="198" spans="22:24" ht="15">
      <c r="V198" s="193" t="s">
        <v>2015</v>
      </c>
      <c r="W198" s="195" t="s">
        <v>127</v>
      </c>
      <c r="X198" s="195" t="s">
        <v>40</v>
      </c>
    </row>
    <row r="199" spans="22:24" ht="15">
      <c r="V199" s="193" t="s">
        <v>2016</v>
      </c>
      <c r="W199" s="194" t="s">
        <v>127</v>
      </c>
      <c r="X199" s="194" t="s">
        <v>40</v>
      </c>
    </row>
    <row r="200" spans="22:24" ht="15">
      <c r="V200" s="193" t="s">
        <v>2017</v>
      </c>
      <c r="W200" s="195" t="s">
        <v>127</v>
      </c>
      <c r="X200" s="195" t="s">
        <v>40</v>
      </c>
    </row>
    <row r="201" spans="22:24" ht="15">
      <c r="V201" s="193" t="s">
        <v>2018</v>
      </c>
      <c r="W201" s="194" t="s">
        <v>127</v>
      </c>
      <c r="X201" s="194" t="s">
        <v>40</v>
      </c>
    </row>
    <row r="202" spans="22:24" ht="15">
      <c r="V202" s="193" t="s">
        <v>2019</v>
      </c>
      <c r="W202" s="195" t="s">
        <v>127</v>
      </c>
      <c r="X202" s="195" t="s">
        <v>40</v>
      </c>
    </row>
    <row r="203" spans="22:24" ht="15">
      <c r="V203" s="193" t="s">
        <v>2020</v>
      </c>
      <c r="W203" s="194" t="s">
        <v>127</v>
      </c>
      <c r="X203" s="194" t="s">
        <v>40</v>
      </c>
    </row>
    <row r="204" spans="22:24" ht="15">
      <c r="V204" s="193" t="s">
        <v>2021</v>
      </c>
      <c r="W204" s="195" t="s">
        <v>127</v>
      </c>
      <c r="X204" s="195" t="s">
        <v>40</v>
      </c>
    </row>
    <row r="205" spans="22:24" ht="15">
      <c r="V205" s="193" t="s">
        <v>2022</v>
      </c>
      <c r="W205" s="194" t="s">
        <v>127</v>
      </c>
      <c r="X205" s="194" t="s">
        <v>40</v>
      </c>
    </row>
    <row r="206" spans="22:24" ht="15">
      <c r="V206" s="193" t="s">
        <v>2023</v>
      </c>
      <c r="W206" s="195" t="s">
        <v>127</v>
      </c>
      <c r="X206" s="195" t="s">
        <v>40</v>
      </c>
    </row>
    <row r="207" spans="22:24" ht="15">
      <c r="V207" s="193" t="s">
        <v>2024</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1732</v>
      </c>
      <c r="X210" s="195" t="s">
        <v>40</v>
      </c>
    </row>
    <row r="211" spans="22:24" ht="15">
      <c r="V211" s="193" t="s">
        <v>133</v>
      </c>
      <c r="W211" s="194" t="s">
        <v>134</v>
      </c>
      <c r="X211" s="194" t="s">
        <v>40</v>
      </c>
    </row>
    <row r="212" spans="22:24" ht="15">
      <c r="V212" s="196" t="s">
        <v>135</v>
      </c>
      <c r="W212" s="195" t="s">
        <v>1733</v>
      </c>
      <c r="X212" s="195" t="s">
        <v>40</v>
      </c>
    </row>
    <row r="213" spans="22:24" ht="15">
      <c r="V213" s="193" t="s">
        <v>136</v>
      </c>
      <c r="W213" s="194" t="s">
        <v>137</v>
      </c>
      <c r="X213" s="194" t="s">
        <v>40</v>
      </c>
    </row>
    <row r="214" spans="22:24" ht="15">
      <c r="V214" s="193" t="s">
        <v>138</v>
      </c>
      <c r="W214" s="195" t="s">
        <v>1734</v>
      </c>
      <c r="X214" s="195" t="s">
        <v>40</v>
      </c>
    </row>
    <row r="215" spans="22:24" ht="15">
      <c r="V215" s="193" t="s">
        <v>139</v>
      </c>
      <c r="W215" s="194" t="s">
        <v>140</v>
      </c>
      <c r="X215" s="194" t="s">
        <v>40</v>
      </c>
    </row>
    <row r="216" spans="22:24" ht="15">
      <c r="V216" s="193" t="s">
        <v>141</v>
      </c>
      <c r="W216" s="195" t="s">
        <v>142</v>
      </c>
      <c r="X216" s="195" t="s">
        <v>40</v>
      </c>
    </row>
    <row r="217" spans="22:24" ht="15">
      <c r="V217" s="193" t="s">
        <v>2025</v>
      </c>
      <c r="W217" s="194" t="s">
        <v>1735</v>
      </c>
      <c r="X217" s="194" t="s">
        <v>40</v>
      </c>
    </row>
    <row r="218" spans="22:24" ht="15">
      <c r="V218" s="193" t="s">
        <v>143</v>
      </c>
      <c r="W218" s="195" t="s">
        <v>1736</v>
      </c>
      <c r="X218" s="195" t="s">
        <v>40</v>
      </c>
    </row>
    <row r="219" spans="22:24" ht="15">
      <c r="V219" s="193" t="s">
        <v>144</v>
      </c>
      <c r="W219" s="194" t="s">
        <v>1737</v>
      </c>
      <c r="X219" s="194" t="s">
        <v>40</v>
      </c>
    </row>
    <row r="220" spans="22:24" ht="15">
      <c r="V220" s="193" t="s">
        <v>145</v>
      </c>
      <c r="W220" s="195" t="s">
        <v>1738</v>
      </c>
      <c r="X220" s="195" t="s">
        <v>40</v>
      </c>
    </row>
    <row r="221" spans="22:24" ht="15">
      <c r="V221" s="193" t="s">
        <v>146</v>
      </c>
      <c r="W221" s="194" t="s">
        <v>1739</v>
      </c>
      <c r="X221" s="194" t="s">
        <v>40</v>
      </c>
    </row>
    <row r="222" spans="22:24" ht="15">
      <c r="V222" s="193" t="s">
        <v>147</v>
      </c>
      <c r="W222" s="195" t="s">
        <v>1740</v>
      </c>
      <c r="X222" s="195" t="s">
        <v>40</v>
      </c>
    </row>
    <row r="223" spans="22:24" ht="15">
      <c r="V223" s="193" t="s">
        <v>148</v>
      </c>
      <c r="W223" s="194" t="s">
        <v>1741</v>
      </c>
      <c r="X223" s="194" t="s">
        <v>40</v>
      </c>
    </row>
    <row r="224" spans="22:24" ht="15">
      <c r="V224" s="193" t="s">
        <v>2026</v>
      </c>
      <c r="W224" s="195" t="s">
        <v>1742</v>
      </c>
      <c r="X224" s="195" t="s">
        <v>40</v>
      </c>
    </row>
    <row r="225" spans="22:24" ht="15">
      <c r="V225" s="193" t="s">
        <v>2027</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1743</v>
      </c>
      <c r="X228" s="195" t="s">
        <v>40</v>
      </c>
    </row>
    <row r="229" spans="22:24" ht="15">
      <c r="V229" s="193" t="s">
        <v>154</v>
      </c>
      <c r="W229" s="194" t="s">
        <v>155</v>
      </c>
      <c r="X229" s="194" t="s">
        <v>40</v>
      </c>
    </row>
    <row r="230" spans="22:24" ht="15">
      <c r="V230" s="193" t="s">
        <v>156</v>
      </c>
      <c r="W230" s="195" t="s">
        <v>1744</v>
      </c>
      <c r="X230" s="195" t="s">
        <v>40</v>
      </c>
    </row>
    <row r="231" spans="22:24" ht="15">
      <c r="V231" s="193" t="s">
        <v>157</v>
      </c>
      <c r="W231" s="194" t="s">
        <v>158</v>
      </c>
      <c r="X231" s="194" t="s">
        <v>40</v>
      </c>
    </row>
    <row r="232" spans="22:24" ht="15">
      <c r="V232" s="196" t="s">
        <v>159</v>
      </c>
      <c r="W232" s="195" t="s">
        <v>1745</v>
      </c>
      <c r="X232" s="195" t="s">
        <v>40</v>
      </c>
    </row>
    <row r="233" spans="22:24" ht="15">
      <c r="V233" s="193" t="s">
        <v>160</v>
      </c>
      <c r="W233" s="194" t="s">
        <v>1746</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2028</v>
      </c>
      <c r="W238" s="195" t="s">
        <v>1747</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1748</v>
      </c>
      <c r="X242" s="195" t="s">
        <v>40</v>
      </c>
    </row>
    <row r="243" spans="22:24" ht="15">
      <c r="V243" s="196" t="s">
        <v>175</v>
      </c>
      <c r="W243" s="194" t="s">
        <v>176</v>
      </c>
      <c r="X243" s="194" t="s">
        <v>40</v>
      </c>
    </row>
    <row r="244" spans="22:24" ht="15">
      <c r="V244" s="197" t="s">
        <v>177</v>
      </c>
      <c r="W244" s="195" t="s">
        <v>1749</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1750</v>
      </c>
      <c r="X251" s="194" t="s">
        <v>40</v>
      </c>
    </row>
    <row r="252" spans="22:24" ht="15">
      <c r="V252" s="193" t="s">
        <v>191</v>
      </c>
      <c r="W252" s="195" t="s">
        <v>192</v>
      </c>
      <c r="X252" s="195" t="s">
        <v>40</v>
      </c>
    </row>
    <row r="253" spans="22:24" ht="15">
      <c r="V253" s="197" t="s">
        <v>193</v>
      </c>
      <c r="W253" s="194" t="s">
        <v>1751</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1752</v>
      </c>
      <c r="X259" s="194" t="s">
        <v>40</v>
      </c>
    </row>
    <row r="260" spans="22:24" ht="15">
      <c r="V260" s="196" t="s">
        <v>205</v>
      </c>
      <c r="W260" s="195" t="s">
        <v>206</v>
      </c>
      <c r="X260" s="195" t="s">
        <v>40</v>
      </c>
    </row>
    <row r="261" spans="22:24" ht="15">
      <c r="V261" s="197" t="s">
        <v>207</v>
      </c>
      <c r="W261" s="194" t="s">
        <v>208</v>
      </c>
      <c r="X261" s="194" t="s">
        <v>40</v>
      </c>
    </row>
    <row r="262" spans="22:24" ht="15">
      <c r="V262" s="196" t="s">
        <v>2029</v>
      </c>
      <c r="W262" s="195" t="s">
        <v>1753</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1754</v>
      </c>
      <c r="X268" s="195" t="s">
        <v>40</v>
      </c>
    </row>
    <row r="269" spans="22:24" ht="15">
      <c r="V269" s="193" t="s">
        <v>2030</v>
      </c>
      <c r="W269" s="194" t="s">
        <v>142</v>
      </c>
      <c r="X269" s="194" t="s">
        <v>40</v>
      </c>
    </row>
    <row r="270" spans="22:24" ht="15">
      <c r="V270" s="193" t="s">
        <v>220</v>
      </c>
      <c r="W270" s="195" t="s">
        <v>1755</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1756</v>
      </c>
      <c r="X276" s="195" t="s">
        <v>40</v>
      </c>
    </row>
    <row r="277" spans="22:24" ht="15">
      <c r="V277" s="193" t="s">
        <v>232</v>
      </c>
      <c r="W277" s="194" t="s">
        <v>1757</v>
      </c>
      <c r="X277" s="194" t="s">
        <v>40</v>
      </c>
    </row>
    <row r="278" spans="22:24" ht="15">
      <c r="V278" s="193" t="s">
        <v>233</v>
      </c>
      <c r="W278" s="195" t="s">
        <v>234</v>
      </c>
      <c r="X278" s="195" t="s">
        <v>40</v>
      </c>
    </row>
    <row r="279" spans="22:24" ht="15">
      <c r="V279" s="193" t="s">
        <v>235</v>
      </c>
      <c r="W279" s="194" t="s">
        <v>1758</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2031</v>
      </c>
      <c r="W297" s="194" t="s">
        <v>1759</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2032</v>
      </c>
      <c r="W302" s="195" t="s">
        <v>1760</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1761</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2033</v>
      </c>
      <c r="W313" s="194" t="s">
        <v>1762</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1763</v>
      </c>
      <c r="X319" s="194" t="s">
        <v>34</v>
      </c>
    </row>
    <row r="320" spans="22:24" ht="15">
      <c r="V320" s="193" t="s">
        <v>2034</v>
      </c>
      <c r="W320" s="195" t="s">
        <v>306</v>
      </c>
      <c r="X320" s="195" t="s">
        <v>34</v>
      </c>
    </row>
    <row r="321" spans="22:24" ht="15">
      <c r="V321" s="193" t="s">
        <v>2035</v>
      </c>
      <c r="W321" s="194" t="s">
        <v>306</v>
      </c>
      <c r="X321" s="194" t="s">
        <v>34</v>
      </c>
    </row>
    <row r="322" spans="22:24" ht="15">
      <c r="V322" s="193" t="s">
        <v>2036</v>
      </c>
      <c r="W322" s="195" t="s">
        <v>306</v>
      </c>
      <c r="X322" s="195" t="s">
        <v>34</v>
      </c>
    </row>
    <row r="323" spans="22:24" ht="15">
      <c r="V323" s="193" t="s">
        <v>2037</v>
      </c>
      <c r="W323" s="194" t="s">
        <v>306</v>
      </c>
      <c r="X323" s="194" t="s">
        <v>34</v>
      </c>
    </row>
    <row r="324" spans="22:24" ht="15">
      <c r="V324" s="193" t="s">
        <v>2038</v>
      </c>
      <c r="W324" s="195" t="s">
        <v>306</v>
      </c>
      <c r="X324" s="195" t="s">
        <v>34</v>
      </c>
    </row>
    <row r="325" spans="22:24" ht="15">
      <c r="V325" s="193" t="s">
        <v>2039</v>
      </c>
      <c r="W325" s="194" t="s">
        <v>306</v>
      </c>
      <c r="X325" s="194" t="s">
        <v>34</v>
      </c>
    </row>
    <row r="326" spans="22:24" ht="15">
      <c r="V326" s="193" t="s">
        <v>2040</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1764</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1765</v>
      </c>
      <c r="X338" s="195" t="s">
        <v>34</v>
      </c>
    </row>
    <row r="339" spans="22:24" ht="15">
      <c r="V339" s="193" t="s">
        <v>330</v>
      </c>
      <c r="W339" s="194" t="s">
        <v>1766</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2041</v>
      </c>
      <c r="W357" s="194" t="s">
        <v>364</v>
      </c>
      <c r="X357" s="194" t="s">
        <v>28</v>
      </c>
    </row>
    <row r="358" spans="22:24" ht="15">
      <c r="V358" s="193" t="s">
        <v>2042</v>
      </c>
      <c r="W358" s="195" t="s">
        <v>364</v>
      </c>
      <c r="X358" s="195" t="s">
        <v>28</v>
      </c>
    </row>
    <row r="359" spans="22:24" ht="15">
      <c r="V359" s="193" t="s">
        <v>2043</v>
      </c>
      <c r="W359" s="194" t="s">
        <v>364</v>
      </c>
      <c r="X359" s="194" t="s">
        <v>28</v>
      </c>
    </row>
    <row r="360" spans="22:24" ht="15">
      <c r="V360" s="193" t="s">
        <v>2044</v>
      </c>
      <c r="W360" s="195" t="s">
        <v>364</v>
      </c>
      <c r="X360" s="195" t="s">
        <v>28</v>
      </c>
    </row>
    <row r="361" spans="22:24" ht="15">
      <c r="V361" s="193" t="s">
        <v>2045</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1767</v>
      </c>
      <c r="X364" s="195" t="s">
        <v>28</v>
      </c>
    </row>
    <row r="365" spans="22:24" ht="15">
      <c r="V365" s="193" t="s">
        <v>370</v>
      </c>
      <c r="W365" s="194" t="s">
        <v>1768</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1769</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1770</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1771</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1772</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2046</v>
      </c>
      <c r="W414" s="195" t="s">
        <v>461</v>
      </c>
      <c r="X414" s="195" t="s">
        <v>32</v>
      </c>
    </row>
    <row r="415" spans="22:24" ht="15">
      <c r="V415" s="193" t="s">
        <v>2047</v>
      </c>
      <c r="W415" s="194" t="s">
        <v>461</v>
      </c>
      <c r="X415" s="194" t="s">
        <v>32</v>
      </c>
    </row>
    <row r="416" spans="22:24" ht="15">
      <c r="V416" s="193" t="s">
        <v>2048</v>
      </c>
      <c r="W416" s="195" t="s">
        <v>461</v>
      </c>
      <c r="X416" s="195" t="s">
        <v>32</v>
      </c>
    </row>
    <row r="417" spans="22:24" ht="15">
      <c r="V417" s="193" t="s">
        <v>2049</v>
      </c>
      <c r="W417" s="194" t="s">
        <v>461</v>
      </c>
      <c r="X417" s="194" t="s">
        <v>32</v>
      </c>
    </row>
    <row r="418" spans="22:24" ht="15">
      <c r="V418" s="193" t="s">
        <v>2050</v>
      </c>
      <c r="W418" s="195" t="s">
        <v>461</v>
      </c>
      <c r="X418" s="195" t="s">
        <v>32</v>
      </c>
    </row>
    <row r="419" spans="22:24" ht="15">
      <c r="V419" s="193" t="s">
        <v>2051</v>
      </c>
      <c r="W419" s="194" t="s">
        <v>461</v>
      </c>
      <c r="X419" s="194" t="s">
        <v>32</v>
      </c>
    </row>
    <row r="420" spans="22:24" ht="15">
      <c r="V420" s="193" t="s">
        <v>2052</v>
      </c>
      <c r="W420" s="195" t="s">
        <v>461</v>
      </c>
      <c r="X420" s="195" t="s">
        <v>32</v>
      </c>
    </row>
    <row r="421" spans="22:24" ht="15">
      <c r="V421" s="193" t="s">
        <v>2053</v>
      </c>
      <c r="W421" s="194" t="s">
        <v>461</v>
      </c>
      <c r="X421" s="194" t="s">
        <v>32</v>
      </c>
    </row>
    <row r="422" spans="22:24" ht="15">
      <c r="V422" s="193" t="s">
        <v>2054</v>
      </c>
      <c r="W422" s="195" t="s">
        <v>461</v>
      </c>
      <c r="X422" s="195" t="s">
        <v>32</v>
      </c>
    </row>
    <row r="423" spans="22:24" ht="15">
      <c r="V423" s="197" t="s">
        <v>462</v>
      </c>
      <c r="W423" s="194" t="s">
        <v>1773</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1774</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1775</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1776</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1777</v>
      </c>
      <c r="X444" s="195" t="s">
        <v>32</v>
      </c>
    </row>
    <row r="445" spans="22:24" ht="15">
      <c r="V445" s="197" t="s">
        <v>501</v>
      </c>
      <c r="W445" s="194" t="s">
        <v>1778</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1779</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1780</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2055</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1781</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1782</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1783</v>
      </c>
      <c r="X474" s="195" t="s">
        <v>32</v>
      </c>
    </row>
    <row r="475" spans="22:24" ht="15">
      <c r="V475" s="197" t="s">
        <v>553</v>
      </c>
      <c r="W475" s="194" t="s">
        <v>1784</v>
      </c>
      <c r="X475" s="194" t="s">
        <v>32</v>
      </c>
    </row>
    <row r="476" spans="22:24" ht="15">
      <c r="V476" s="193" t="s">
        <v>554</v>
      </c>
      <c r="W476" s="195" t="s">
        <v>555</v>
      </c>
      <c r="X476" s="195" t="s">
        <v>32</v>
      </c>
    </row>
    <row r="477" spans="22:24" ht="15">
      <c r="V477" s="193" t="s">
        <v>556</v>
      </c>
      <c r="W477" s="194" t="s">
        <v>1785</v>
      </c>
      <c r="X477" s="194" t="s">
        <v>32</v>
      </c>
    </row>
    <row r="478" spans="22:24" ht="15">
      <c r="V478" s="193" t="s">
        <v>557</v>
      </c>
      <c r="W478" s="195" t="s">
        <v>558</v>
      </c>
      <c r="X478" s="195" t="s">
        <v>32</v>
      </c>
    </row>
    <row r="479" spans="22:24" ht="15">
      <c r="V479" s="193" t="s">
        <v>559</v>
      </c>
      <c r="W479" s="194" t="s">
        <v>1786</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1787</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2056</v>
      </c>
      <c r="W487" s="194" t="s">
        <v>570</v>
      </c>
      <c r="X487" s="194" t="s">
        <v>37</v>
      </c>
    </row>
    <row r="488" spans="22:24" ht="15">
      <c r="V488" s="193" t="s">
        <v>572</v>
      </c>
      <c r="W488" s="195" t="s">
        <v>573</v>
      </c>
      <c r="X488" s="195" t="s">
        <v>37</v>
      </c>
    </row>
    <row r="489" spans="22:24" ht="15">
      <c r="V489" s="193" t="s">
        <v>2057</v>
      </c>
      <c r="W489" s="194" t="s">
        <v>573</v>
      </c>
      <c r="X489" s="194" t="s">
        <v>37</v>
      </c>
    </row>
    <row r="490" spans="22:24" ht="15">
      <c r="V490" s="193" t="s">
        <v>2058</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1788</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1789</v>
      </c>
      <c r="X523" s="194" t="s">
        <v>37</v>
      </c>
    </row>
    <row r="524" spans="22:24" ht="15">
      <c r="V524" s="197" t="s">
        <v>2059</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2060</v>
      </c>
      <c r="W527" s="194" t="s">
        <v>616</v>
      </c>
      <c r="X527" s="194" t="s">
        <v>37</v>
      </c>
    </row>
    <row r="528" spans="22:24" ht="15">
      <c r="V528" s="193" t="s">
        <v>642</v>
      </c>
      <c r="W528" s="195" t="s">
        <v>643</v>
      </c>
      <c r="X528" s="195" t="s">
        <v>37</v>
      </c>
    </row>
    <row r="529" spans="22:24" ht="15">
      <c r="V529" s="193" t="s">
        <v>644</v>
      </c>
      <c r="W529" s="194" t="s">
        <v>1790</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1791</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1792</v>
      </c>
      <c r="X539" s="194" t="s">
        <v>37</v>
      </c>
    </row>
    <row r="540" spans="22:24" ht="15">
      <c r="V540" s="193" t="s">
        <v>663</v>
      </c>
      <c r="W540" s="195" t="s">
        <v>664</v>
      </c>
      <c r="X540" s="195" t="s">
        <v>20</v>
      </c>
    </row>
    <row r="541" spans="22:24" ht="15">
      <c r="V541" s="193" t="s">
        <v>2061</v>
      </c>
      <c r="W541" s="194" t="s">
        <v>664</v>
      </c>
      <c r="X541" s="194" t="s">
        <v>20</v>
      </c>
    </row>
    <row r="542" spans="22:24" ht="15">
      <c r="V542" s="193" t="s">
        <v>665</v>
      </c>
      <c r="W542" s="195" t="s">
        <v>1793</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1794</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1795</v>
      </c>
      <c r="X558" s="195" t="s">
        <v>20</v>
      </c>
    </row>
    <row r="559" spans="22:24" ht="15">
      <c r="V559" s="193" t="s">
        <v>696</v>
      </c>
      <c r="W559" s="194" t="s">
        <v>697</v>
      </c>
      <c r="X559" s="194" t="s">
        <v>21</v>
      </c>
    </row>
    <row r="560" spans="22:24" ht="15">
      <c r="V560" s="193" t="s">
        <v>2062</v>
      </c>
      <c r="W560" s="195" t="s">
        <v>697</v>
      </c>
      <c r="X560" s="195" t="s">
        <v>21</v>
      </c>
    </row>
    <row r="561" spans="22:24" ht="15">
      <c r="V561" s="193" t="s">
        <v>2063</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1705</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1796</v>
      </c>
      <c r="X577" s="194" t="s">
        <v>24</v>
      </c>
    </row>
    <row r="578" spans="22:24" ht="15">
      <c r="V578" s="193" t="s">
        <v>2064</v>
      </c>
      <c r="W578" s="195" t="s">
        <v>1796</v>
      </c>
      <c r="X578" s="195" t="s">
        <v>24</v>
      </c>
    </row>
    <row r="579" spans="22:24" ht="15">
      <c r="V579" s="193" t="s">
        <v>2065</v>
      </c>
      <c r="W579" s="194" t="s">
        <v>1796</v>
      </c>
      <c r="X579" s="194" t="s">
        <v>24</v>
      </c>
    </row>
    <row r="580" spans="22:24" ht="15">
      <c r="V580" s="193" t="s">
        <v>2066</v>
      </c>
      <c r="W580" s="195" t="s">
        <v>1796</v>
      </c>
      <c r="X580" s="195" t="s">
        <v>24</v>
      </c>
    </row>
    <row r="581" spans="22:24" ht="15">
      <c r="V581" s="193" t="s">
        <v>2067</v>
      </c>
      <c r="W581" s="194" t="s">
        <v>1796</v>
      </c>
      <c r="X581" s="194" t="s">
        <v>24</v>
      </c>
    </row>
    <row r="582" spans="22:24" ht="15">
      <c r="V582" s="193" t="s">
        <v>728</v>
      </c>
      <c r="W582" s="195" t="s">
        <v>1796</v>
      </c>
      <c r="X582" s="195" t="s">
        <v>24</v>
      </c>
    </row>
    <row r="583" spans="22:24" ht="15">
      <c r="V583" s="193" t="s">
        <v>729</v>
      </c>
      <c r="W583" s="194" t="s">
        <v>1796</v>
      </c>
      <c r="X583" s="194" t="s">
        <v>24</v>
      </c>
    </row>
    <row r="584" spans="22:24" ht="15">
      <c r="V584" s="193" t="s">
        <v>730</v>
      </c>
      <c r="W584" s="195" t="s">
        <v>731</v>
      </c>
      <c r="X584" s="195" t="s">
        <v>24</v>
      </c>
    </row>
    <row r="585" spans="22:24" ht="15">
      <c r="V585" s="193" t="s">
        <v>2068</v>
      </c>
      <c r="W585" s="194" t="s">
        <v>1796</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1797</v>
      </c>
      <c r="X593" s="194" t="s">
        <v>24</v>
      </c>
    </row>
    <row r="594" spans="22:24" ht="15">
      <c r="V594" s="197" t="s">
        <v>747</v>
      </c>
      <c r="W594" s="195" t="s">
        <v>1798</v>
      </c>
      <c r="X594" s="195" t="s">
        <v>24</v>
      </c>
    </row>
    <row r="595" spans="22:24" ht="15">
      <c r="V595" s="197" t="s">
        <v>748</v>
      </c>
      <c r="W595" s="194" t="s">
        <v>1799</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1800</v>
      </c>
      <c r="X600" s="195" t="s">
        <v>24</v>
      </c>
    </row>
    <row r="601" spans="22:24" ht="15">
      <c r="V601" s="197" t="s">
        <v>758</v>
      </c>
      <c r="W601" s="194" t="s">
        <v>759</v>
      </c>
      <c r="X601" s="194" t="s">
        <v>24</v>
      </c>
    </row>
    <row r="602" spans="22:24" ht="15">
      <c r="V602" s="197" t="s">
        <v>760</v>
      </c>
      <c r="W602" s="195" t="s">
        <v>1801</v>
      </c>
      <c r="X602" s="195" t="s">
        <v>24</v>
      </c>
    </row>
    <row r="603" spans="22:24" ht="15">
      <c r="V603" s="197" t="s">
        <v>761</v>
      </c>
      <c r="W603" s="194" t="s">
        <v>762</v>
      </c>
      <c r="X603" s="194" t="s">
        <v>24</v>
      </c>
    </row>
    <row r="604" spans="22:24" ht="15">
      <c r="V604" s="193" t="s">
        <v>763</v>
      </c>
      <c r="W604" s="195" t="s">
        <v>1802</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1803</v>
      </c>
      <c r="X607" s="194" t="s">
        <v>24</v>
      </c>
    </row>
    <row r="608" spans="22:24" ht="15">
      <c r="V608" s="193" t="s">
        <v>769</v>
      </c>
      <c r="W608" s="195" t="s">
        <v>1804</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1805</v>
      </c>
      <c r="X614" s="195" t="s">
        <v>24</v>
      </c>
    </row>
    <row r="615" spans="22:24" ht="15">
      <c r="V615" s="197" t="s">
        <v>781</v>
      </c>
      <c r="W615" s="194" t="s">
        <v>782</v>
      </c>
      <c r="X615" s="194" t="s">
        <v>24</v>
      </c>
    </row>
    <row r="616" spans="22:24" ht="15">
      <c r="V616" s="197" t="s">
        <v>783</v>
      </c>
      <c r="W616" s="195" t="s">
        <v>1806</v>
      </c>
      <c r="X616" s="195" t="s">
        <v>24</v>
      </c>
    </row>
    <row r="617" spans="22:24" ht="15">
      <c r="V617" s="193" t="s">
        <v>784</v>
      </c>
      <c r="W617" s="194" t="s">
        <v>785</v>
      </c>
      <c r="X617" s="194" t="s">
        <v>43</v>
      </c>
    </row>
    <row r="618" spans="22:24" ht="15">
      <c r="V618" s="193" t="s">
        <v>2069</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1807</v>
      </c>
      <c r="X623" s="194" t="s">
        <v>43</v>
      </c>
    </row>
    <row r="624" spans="22:24" ht="15">
      <c r="V624" s="193" t="s">
        <v>795</v>
      </c>
      <c r="W624" s="195" t="s">
        <v>796</v>
      </c>
      <c r="X624" s="195" t="s">
        <v>43</v>
      </c>
    </row>
    <row r="625" spans="22:24" ht="15">
      <c r="V625" s="193" t="s">
        <v>797</v>
      </c>
      <c r="W625" s="194" t="s">
        <v>1808</v>
      </c>
      <c r="X625" s="194" t="s">
        <v>43</v>
      </c>
    </row>
    <row r="626" spans="22:24" ht="15">
      <c r="V626" s="193" t="s">
        <v>2070</v>
      </c>
      <c r="W626" s="195" t="s">
        <v>1809</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1810</v>
      </c>
      <c r="X630" s="195" t="s">
        <v>43</v>
      </c>
    </row>
    <row r="631" spans="22:24" ht="15">
      <c r="V631" s="193" t="s">
        <v>805</v>
      </c>
      <c r="W631" s="194" t="s">
        <v>1811</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1812</v>
      </c>
      <c r="X635" s="194" t="s">
        <v>43</v>
      </c>
    </row>
    <row r="636" spans="22:24" ht="15">
      <c r="V636" s="193" t="s">
        <v>813</v>
      </c>
      <c r="W636" s="195" t="s">
        <v>1813</v>
      </c>
      <c r="X636" s="195" t="s">
        <v>43</v>
      </c>
    </row>
    <row r="637" spans="22:24" ht="15">
      <c r="V637" s="193" t="s">
        <v>814</v>
      </c>
      <c r="W637" s="194" t="s">
        <v>1814</v>
      </c>
      <c r="X637" s="194" t="s">
        <v>43</v>
      </c>
    </row>
    <row r="638" spans="22:24" ht="15">
      <c r="V638" s="193" t="s">
        <v>815</v>
      </c>
      <c r="W638" s="195" t="s">
        <v>816</v>
      </c>
      <c r="X638" s="195" t="s">
        <v>43</v>
      </c>
    </row>
    <row r="639" spans="22:24" ht="15">
      <c r="V639" s="193" t="s">
        <v>817</v>
      </c>
      <c r="W639" s="194" t="s">
        <v>818</v>
      </c>
      <c r="X639" s="194" t="s">
        <v>1815</v>
      </c>
    </row>
    <row r="640" spans="22:24" ht="15">
      <c r="V640" s="193" t="s">
        <v>2071</v>
      </c>
      <c r="W640" s="195" t="s">
        <v>818</v>
      </c>
      <c r="X640" s="195" t="s">
        <v>1815</v>
      </c>
    </row>
    <row r="641" spans="22:24" ht="15">
      <c r="V641" s="193" t="s">
        <v>2072</v>
      </c>
      <c r="W641" s="194" t="s">
        <v>818</v>
      </c>
      <c r="X641" s="194" t="s">
        <v>1815</v>
      </c>
    </row>
    <row r="642" spans="22:24" ht="15">
      <c r="V642" s="193" t="s">
        <v>2073</v>
      </c>
      <c r="W642" s="195" t="s">
        <v>818</v>
      </c>
      <c r="X642" s="195" t="s">
        <v>1815</v>
      </c>
    </row>
    <row r="643" spans="22:24" ht="15">
      <c r="V643" s="193" t="s">
        <v>819</v>
      </c>
      <c r="W643" s="194" t="s">
        <v>820</v>
      </c>
      <c r="X643" s="194" t="s">
        <v>1815</v>
      </c>
    </row>
    <row r="644" spans="22:24" ht="15">
      <c r="V644" s="193" t="s">
        <v>821</v>
      </c>
      <c r="W644" s="195" t="s">
        <v>1816</v>
      </c>
      <c r="X644" s="195" t="s">
        <v>1815</v>
      </c>
    </row>
    <row r="645" spans="22:24" ht="15">
      <c r="V645" s="193" t="s">
        <v>822</v>
      </c>
      <c r="W645" s="194" t="s">
        <v>823</v>
      </c>
      <c r="X645" s="194" t="s">
        <v>1815</v>
      </c>
    </row>
    <row r="646" spans="22:24" ht="15">
      <c r="V646" s="193" t="s">
        <v>824</v>
      </c>
      <c r="W646" s="195" t="s">
        <v>825</v>
      </c>
      <c r="X646" s="195" t="s">
        <v>1815</v>
      </c>
    </row>
    <row r="647" spans="22:24" ht="15">
      <c r="V647" s="193" t="s">
        <v>826</v>
      </c>
      <c r="W647" s="194" t="s">
        <v>827</v>
      </c>
      <c r="X647" s="194" t="s">
        <v>1815</v>
      </c>
    </row>
    <row r="648" spans="22:24" ht="15">
      <c r="V648" s="193" t="s">
        <v>828</v>
      </c>
      <c r="W648" s="195" t="s">
        <v>829</v>
      </c>
      <c r="X648" s="195" t="s">
        <v>1815</v>
      </c>
    </row>
    <row r="649" spans="22:24" ht="15">
      <c r="V649" s="193" t="s">
        <v>830</v>
      </c>
      <c r="W649" s="194" t="s">
        <v>831</v>
      </c>
      <c r="X649" s="194" t="s">
        <v>1815</v>
      </c>
    </row>
    <row r="650" spans="22:24" ht="15">
      <c r="V650" s="197" t="s">
        <v>832</v>
      </c>
      <c r="W650" s="195" t="s">
        <v>833</v>
      </c>
      <c r="X650" s="195" t="s">
        <v>1815</v>
      </c>
    </row>
    <row r="651" spans="22:24" ht="15">
      <c r="V651" s="193" t="s">
        <v>834</v>
      </c>
      <c r="W651" s="194" t="s">
        <v>835</v>
      </c>
      <c r="X651" s="194" t="s">
        <v>1815</v>
      </c>
    </row>
    <row r="652" spans="22:24" ht="15">
      <c r="V652" s="193" t="s">
        <v>2074</v>
      </c>
      <c r="W652" s="195" t="s">
        <v>1817</v>
      </c>
      <c r="X652" s="195" t="s">
        <v>1815</v>
      </c>
    </row>
    <row r="653" spans="22:24" ht="15">
      <c r="V653" s="193" t="s">
        <v>836</v>
      </c>
      <c r="W653" s="194" t="s">
        <v>1818</v>
      </c>
      <c r="X653" s="194" t="s">
        <v>1815</v>
      </c>
    </row>
    <row r="654" spans="22:24" ht="15">
      <c r="V654" s="193" t="s">
        <v>837</v>
      </c>
      <c r="W654" s="195" t="s">
        <v>1819</v>
      </c>
      <c r="X654" s="195" t="s">
        <v>1815</v>
      </c>
    </row>
    <row r="655" spans="22:24" ht="15">
      <c r="V655" s="196" t="s">
        <v>838</v>
      </c>
      <c r="W655" s="194" t="s">
        <v>1820</v>
      </c>
      <c r="X655" s="194" t="s">
        <v>1815</v>
      </c>
    </row>
    <row r="656" spans="22:24" ht="15">
      <c r="V656" s="193" t="s">
        <v>839</v>
      </c>
      <c r="W656" s="195" t="s">
        <v>1821</v>
      </c>
      <c r="X656" s="195" t="s">
        <v>1815</v>
      </c>
    </row>
    <row r="657" spans="22:24" ht="15">
      <c r="V657" s="193" t="s">
        <v>2075</v>
      </c>
      <c r="W657" s="194" t="s">
        <v>1822</v>
      </c>
      <c r="X657" s="194" t="s">
        <v>1815</v>
      </c>
    </row>
    <row r="658" spans="22:24" ht="15">
      <c r="V658" s="193" t="s">
        <v>840</v>
      </c>
      <c r="W658" s="195" t="s">
        <v>1823</v>
      </c>
      <c r="X658" s="195" t="s">
        <v>1815</v>
      </c>
    </row>
    <row r="659" spans="22:24" ht="15">
      <c r="V659" s="193" t="s">
        <v>2076</v>
      </c>
      <c r="W659" s="194" t="s">
        <v>1824</v>
      </c>
      <c r="X659" s="194" t="s">
        <v>1815</v>
      </c>
    </row>
    <row r="660" spans="22:24" ht="15">
      <c r="V660" s="193" t="s">
        <v>841</v>
      </c>
      <c r="W660" s="195" t="s">
        <v>842</v>
      </c>
      <c r="X660" s="195" t="s">
        <v>1815</v>
      </c>
    </row>
    <row r="661" spans="22:24" ht="15">
      <c r="V661" s="193" t="s">
        <v>843</v>
      </c>
      <c r="W661" s="194" t="s">
        <v>1825</v>
      </c>
      <c r="X661" s="194" t="s">
        <v>1815</v>
      </c>
    </row>
    <row r="662" spans="22:24" ht="15">
      <c r="V662" s="193" t="s">
        <v>844</v>
      </c>
      <c r="W662" s="195" t="s">
        <v>1826</v>
      </c>
      <c r="X662" s="195" t="s">
        <v>1815</v>
      </c>
    </row>
    <row r="663" spans="22:24" ht="15">
      <c r="V663" s="193" t="s">
        <v>845</v>
      </c>
      <c r="W663" s="194" t="s">
        <v>1827</v>
      </c>
      <c r="X663" s="194" t="s">
        <v>1815</v>
      </c>
    </row>
    <row r="664" spans="22:24" ht="15">
      <c r="V664" s="193" t="s">
        <v>846</v>
      </c>
      <c r="W664" s="195" t="s">
        <v>847</v>
      </c>
      <c r="X664" s="195" t="s">
        <v>1815</v>
      </c>
    </row>
    <row r="665" spans="22:24" ht="15">
      <c r="V665" s="193" t="s">
        <v>848</v>
      </c>
      <c r="W665" s="194" t="s">
        <v>849</v>
      </c>
      <c r="X665" s="194" t="s">
        <v>1815</v>
      </c>
    </row>
    <row r="666" spans="22:24" ht="15">
      <c r="V666" s="193" t="s">
        <v>850</v>
      </c>
      <c r="W666" s="195" t="s">
        <v>851</v>
      </c>
      <c r="X666" s="195" t="s">
        <v>1815</v>
      </c>
    </row>
    <row r="667" spans="22:24" ht="15">
      <c r="V667" s="193" t="s">
        <v>852</v>
      </c>
      <c r="W667" s="194" t="s">
        <v>853</v>
      </c>
      <c r="X667" s="194" t="s">
        <v>1815</v>
      </c>
    </row>
    <row r="668" spans="22:24" ht="15">
      <c r="V668" s="197" t="s">
        <v>854</v>
      </c>
      <c r="W668" s="195" t="s">
        <v>1828</v>
      </c>
      <c r="X668" s="195" t="s">
        <v>1815</v>
      </c>
    </row>
    <row r="669" spans="22:24" ht="15">
      <c r="V669" s="196" t="s">
        <v>855</v>
      </c>
      <c r="W669" s="194" t="s">
        <v>856</v>
      </c>
      <c r="X669" s="194" t="s">
        <v>1815</v>
      </c>
    </row>
    <row r="670" spans="22:24" ht="15">
      <c r="V670" s="197" t="s">
        <v>857</v>
      </c>
      <c r="W670" s="195" t="s">
        <v>858</v>
      </c>
      <c r="X670" s="195" t="s">
        <v>1815</v>
      </c>
    </row>
    <row r="671" spans="22:24" ht="15">
      <c r="V671" s="193" t="s">
        <v>859</v>
      </c>
      <c r="W671" s="194" t="s">
        <v>860</v>
      </c>
      <c r="X671" s="194" t="s">
        <v>13</v>
      </c>
    </row>
    <row r="672" spans="22:24" ht="15">
      <c r="V672" s="193" t="s">
        <v>2077</v>
      </c>
      <c r="W672" s="195" t="s">
        <v>860</v>
      </c>
      <c r="X672" s="195" t="s">
        <v>13</v>
      </c>
    </row>
    <row r="673" spans="22:24" ht="15">
      <c r="V673" s="193" t="s">
        <v>2078</v>
      </c>
      <c r="W673" s="194" t="s">
        <v>860</v>
      </c>
      <c r="X673" s="194" t="s">
        <v>13</v>
      </c>
    </row>
    <row r="674" spans="22:24" ht="15">
      <c r="V674" s="197" t="s">
        <v>861</v>
      </c>
      <c r="W674" s="195" t="s">
        <v>1829</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1830</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2079</v>
      </c>
      <c r="W682" s="195" t="s">
        <v>1831</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1832</v>
      </c>
      <c r="X686" s="195" t="s">
        <v>13</v>
      </c>
    </row>
    <row r="687" spans="22:24" ht="15">
      <c r="V687" s="197" t="s">
        <v>2080</v>
      </c>
      <c r="W687" s="194" t="s">
        <v>1833</v>
      </c>
      <c r="X687" s="194" t="s">
        <v>13</v>
      </c>
    </row>
    <row r="688" spans="22:24" ht="15">
      <c r="V688" s="193" t="s">
        <v>882</v>
      </c>
      <c r="W688" s="195" t="s">
        <v>1834</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1835</v>
      </c>
      <c r="X692" s="195" t="s">
        <v>13</v>
      </c>
    </row>
    <row r="693" spans="22:24" ht="15">
      <c r="V693" s="193" t="s">
        <v>890</v>
      </c>
      <c r="W693" s="194" t="s">
        <v>1836</v>
      </c>
      <c r="X693" s="194" t="s">
        <v>13</v>
      </c>
    </row>
    <row r="694" spans="22:24" ht="15">
      <c r="V694" s="193" t="s">
        <v>891</v>
      </c>
      <c r="W694" s="195" t="s">
        <v>892</v>
      </c>
      <c r="X694" s="195" t="s">
        <v>13</v>
      </c>
    </row>
    <row r="695" spans="22:24" ht="15">
      <c r="V695" s="193" t="s">
        <v>2081</v>
      </c>
      <c r="W695" s="194" t="s">
        <v>1837</v>
      </c>
      <c r="X695" s="194" t="s">
        <v>13</v>
      </c>
    </row>
    <row r="696" spans="22:24" ht="15">
      <c r="V696" s="197" t="s">
        <v>893</v>
      </c>
      <c r="W696" s="195" t="s">
        <v>1838</v>
      </c>
      <c r="X696" s="195" t="s">
        <v>13</v>
      </c>
    </row>
    <row r="697" spans="22:24" ht="15">
      <c r="V697" s="193" t="s">
        <v>894</v>
      </c>
      <c r="W697" s="194" t="s">
        <v>1839</v>
      </c>
      <c r="X697" s="194" t="s">
        <v>13</v>
      </c>
    </row>
    <row r="698" spans="22:24" ht="15">
      <c r="V698" s="193" t="s">
        <v>895</v>
      </c>
      <c r="W698" s="195" t="s">
        <v>896</v>
      </c>
      <c r="X698" s="195" t="s">
        <v>13</v>
      </c>
    </row>
    <row r="699" spans="22:24" ht="15">
      <c r="V699" s="193" t="s">
        <v>897</v>
      </c>
      <c r="W699" s="194" t="s">
        <v>1840</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2082</v>
      </c>
      <c r="W705" s="194" t="s">
        <v>905</v>
      </c>
      <c r="X705" s="194" t="s">
        <v>6</v>
      </c>
    </row>
    <row r="706" spans="22:24" ht="15">
      <c r="V706" s="193" t="s">
        <v>2083</v>
      </c>
      <c r="W706" s="195" t="s">
        <v>905</v>
      </c>
      <c r="X706" s="195" t="s">
        <v>6</v>
      </c>
    </row>
    <row r="707" spans="22:24" ht="15">
      <c r="V707" s="193" t="s">
        <v>2084</v>
      </c>
      <c r="W707" s="194" t="s">
        <v>905</v>
      </c>
      <c r="X707" s="194" t="s">
        <v>6</v>
      </c>
    </row>
    <row r="708" spans="22:24" ht="15">
      <c r="V708" s="193" t="s">
        <v>907</v>
      </c>
      <c r="W708" s="195" t="s">
        <v>1841</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1842</v>
      </c>
      <c r="X716" s="195" t="s">
        <v>6</v>
      </c>
    </row>
    <row r="717" spans="22:24" ht="15">
      <c r="V717" s="193" t="s">
        <v>922</v>
      </c>
      <c r="W717" s="194" t="s">
        <v>923</v>
      </c>
      <c r="X717" s="194" t="s">
        <v>6</v>
      </c>
    </row>
    <row r="718" spans="22:24" ht="15">
      <c r="V718" s="193" t="s">
        <v>924</v>
      </c>
      <c r="W718" s="195" t="s">
        <v>925</v>
      </c>
      <c r="X718" s="195" t="s">
        <v>6</v>
      </c>
    </row>
    <row r="719" spans="22:24" ht="15">
      <c r="V719" s="193" t="s">
        <v>2085</v>
      </c>
      <c r="W719" s="194" t="s">
        <v>1843</v>
      </c>
      <c r="X719" s="194" t="s">
        <v>6</v>
      </c>
    </row>
    <row r="720" spans="22:24" ht="15">
      <c r="V720" s="193" t="s">
        <v>926</v>
      </c>
      <c r="W720" s="195" t="s">
        <v>927</v>
      </c>
      <c r="X720" s="195" t="s">
        <v>6</v>
      </c>
    </row>
    <row r="721" spans="22:24" ht="15">
      <c r="V721" s="193" t="s">
        <v>928</v>
      </c>
      <c r="W721" s="194" t="s">
        <v>1844</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2086</v>
      </c>
      <c r="W725" s="194" t="s">
        <v>1845</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1846</v>
      </c>
      <c r="X728" s="195" t="s">
        <v>6</v>
      </c>
    </row>
    <row r="729" spans="22:24" ht="15">
      <c r="V729" s="197" t="s">
        <v>940</v>
      </c>
      <c r="W729" s="194" t="s">
        <v>941</v>
      </c>
      <c r="X729" s="194" t="s">
        <v>6</v>
      </c>
    </row>
    <row r="730" spans="22:24" ht="15">
      <c r="V730" s="197" t="s">
        <v>942</v>
      </c>
      <c r="W730" s="195" t="s">
        <v>1847</v>
      </c>
      <c r="X730" s="195" t="s">
        <v>6</v>
      </c>
    </row>
    <row r="731" spans="22:24" ht="15">
      <c r="V731" s="197" t="s">
        <v>943</v>
      </c>
      <c r="W731" s="194" t="s">
        <v>944</v>
      </c>
      <c r="X731" s="194" t="s">
        <v>6</v>
      </c>
    </row>
    <row r="732" spans="22:24" ht="15">
      <c r="V732" s="197" t="s">
        <v>945</v>
      </c>
      <c r="W732" s="195" t="s">
        <v>1848</v>
      </c>
      <c r="X732" s="195" t="s">
        <v>6</v>
      </c>
    </row>
    <row r="733" spans="22:24" ht="15">
      <c r="V733" s="193" t="s">
        <v>946</v>
      </c>
      <c r="W733" s="194" t="s">
        <v>947</v>
      </c>
      <c r="X733" s="194" t="s">
        <v>8</v>
      </c>
    </row>
    <row r="734" spans="22:24" ht="15">
      <c r="V734" s="193" t="s">
        <v>2087</v>
      </c>
      <c r="W734" s="195" t="s">
        <v>947</v>
      </c>
      <c r="X734" s="195" t="s">
        <v>8</v>
      </c>
    </row>
    <row r="735" spans="22:24" ht="15">
      <c r="V735" s="193" t="s">
        <v>2088</v>
      </c>
      <c r="W735" s="194" t="s">
        <v>947</v>
      </c>
      <c r="X735" s="194" t="s">
        <v>8</v>
      </c>
    </row>
    <row r="736" spans="22:24" ht="15">
      <c r="V736" s="193" t="s">
        <v>2089</v>
      </c>
      <c r="W736" s="195" t="s">
        <v>947</v>
      </c>
      <c r="X736" s="195" t="s">
        <v>8</v>
      </c>
    </row>
    <row r="737" spans="22:24" ht="15">
      <c r="V737" s="193" t="s">
        <v>2090</v>
      </c>
      <c r="W737" s="194" t="s">
        <v>947</v>
      </c>
      <c r="X737" s="194" t="s">
        <v>8</v>
      </c>
    </row>
    <row r="738" spans="22:24" ht="15">
      <c r="V738" s="193" t="s">
        <v>2091</v>
      </c>
      <c r="W738" s="195" t="s">
        <v>947</v>
      </c>
      <c r="X738" s="195" t="s">
        <v>8</v>
      </c>
    </row>
    <row r="739" spans="22:24" ht="15">
      <c r="V739" s="193" t="s">
        <v>2092</v>
      </c>
      <c r="W739" s="194" t="s">
        <v>947</v>
      </c>
      <c r="X739" s="194" t="s">
        <v>8</v>
      </c>
    </row>
    <row r="740" spans="22:24" ht="15">
      <c r="V740" s="193" t="s">
        <v>948</v>
      </c>
      <c r="W740" s="195" t="s">
        <v>1849</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1850</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1851</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1852</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1853</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1854</v>
      </c>
      <c r="X768" s="195" t="s">
        <v>11</v>
      </c>
    </row>
    <row r="769" spans="22:24" ht="15">
      <c r="V769" s="193" t="s">
        <v>2093</v>
      </c>
      <c r="W769" s="194" t="s">
        <v>993</v>
      </c>
      <c r="X769" s="194" t="s">
        <v>11</v>
      </c>
    </row>
    <row r="770" spans="22:24" ht="15">
      <c r="V770" s="193" t="s">
        <v>2094</v>
      </c>
      <c r="W770" s="195" t="s">
        <v>993</v>
      </c>
      <c r="X770" s="195" t="s">
        <v>11</v>
      </c>
    </row>
    <row r="771" spans="22:24" ht="15">
      <c r="V771" s="193" t="s">
        <v>2095</v>
      </c>
      <c r="W771" s="194" t="s">
        <v>1855</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1856</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1857</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1858</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1859</v>
      </c>
      <c r="X789" s="194" t="s">
        <v>11</v>
      </c>
    </row>
    <row r="790" spans="22:24" ht="15">
      <c r="V790" s="193" t="s">
        <v>1032</v>
      </c>
      <c r="W790" s="195" t="s">
        <v>1860</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1861</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1862</v>
      </c>
      <c r="X796" s="195" t="s">
        <v>2</v>
      </c>
    </row>
    <row r="797" spans="22:24" ht="15">
      <c r="V797" s="193" t="s">
        <v>1043</v>
      </c>
      <c r="W797" s="194" t="s">
        <v>1044</v>
      </c>
      <c r="X797" s="194" t="s">
        <v>2</v>
      </c>
    </row>
    <row r="798" spans="22:24" ht="15">
      <c r="V798" s="193" t="s">
        <v>2096</v>
      </c>
      <c r="W798" s="195" t="s">
        <v>1863</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1864</v>
      </c>
      <c r="X801" s="194" t="s">
        <v>2</v>
      </c>
    </row>
    <row r="802" spans="22:24" ht="15">
      <c r="V802" s="196" t="s">
        <v>1050</v>
      </c>
      <c r="W802" s="195" t="s">
        <v>1051</v>
      </c>
      <c r="X802" s="195" t="s">
        <v>2</v>
      </c>
    </row>
    <row r="803" spans="22:24" ht="15">
      <c r="V803" s="193" t="s">
        <v>1052</v>
      </c>
      <c r="W803" s="194" t="s">
        <v>1865</v>
      </c>
      <c r="X803" s="194" t="s">
        <v>2</v>
      </c>
    </row>
    <row r="804" spans="22:24" ht="15">
      <c r="V804" s="196" t="s">
        <v>1053</v>
      </c>
      <c r="W804" s="195" t="s">
        <v>1054</v>
      </c>
      <c r="X804" s="195" t="s">
        <v>2</v>
      </c>
    </row>
    <row r="805" spans="22:24" ht="15">
      <c r="V805" s="196" t="s">
        <v>1055</v>
      </c>
      <c r="W805" s="194" t="s">
        <v>1866</v>
      </c>
      <c r="X805" s="194" t="s">
        <v>2</v>
      </c>
    </row>
    <row r="806" spans="22:24" ht="15">
      <c r="V806" s="193" t="s">
        <v>1056</v>
      </c>
      <c r="W806" s="195" t="s">
        <v>1057</v>
      </c>
      <c r="X806" s="195" t="s">
        <v>2</v>
      </c>
    </row>
    <row r="807" spans="22:24" ht="15">
      <c r="V807" s="193" t="s">
        <v>1058</v>
      </c>
      <c r="W807" s="194" t="s">
        <v>1867</v>
      </c>
      <c r="X807" s="194" t="s">
        <v>2</v>
      </c>
    </row>
    <row r="808" spans="22:24" ht="15">
      <c r="V808" s="193" t="s">
        <v>1059</v>
      </c>
      <c r="W808" s="195" t="s">
        <v>1060</v>
      </c>
      <c r="X808" s="195" t="s">
        <v>2</v>
      </c>
    </row>
    <row r="809" spans="22:24" ht="15">
      <c r="V809" s="196" t="s">
        <v>1061</v>
      </c>
      <c r="W809" s="194" t="s">
        <v>1868</v>
      </c>
      <c r="X809" s="194" t="s">
        <v>2</v>
      </c>
    </row>
    <row r="810" spans="22:24" ht="15">
      <c r="V810" s="193" t="s">
        <v>1062</v>
      </c>
      <c r="W810" s="195" t="s">
        <v>1869</v>
      </c>
      <c r="X810" s="195" t="s">
        <v>2</v>
      </c>
    </row>
    <row r="811" spans="22:24" ht="15">
      <c r="V811" s="193" t="s">
        <v>1063</v>
      </c>
      <c r="W811" s="194" t="s">
        <v>1870</v>
      </c>
      <c r="X811" s="194" t="s">
        <v>2</v>
      </c>
    </row>
    <row r="812" spans="22:24" ht="15">
      <c r="V812" s="193" t="s">
        <v>1064</v>
      </c>
      <c r="W812" s="195" t="s">
        <v>1871</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1872</v>
      </c>
      <c r="X818" s="195" t="s">
        <v>2</v>
      </c>
    </row>
    <row r="819" spans="22:24" ht="15">
      <c r="V819" s="193" t="s">
        <v>1076</v>
      </c>
      <c r="W819" s="194" t="s">
        <v>1873</v>
      </c>
      <c r="X819" s="194" t="s">
        <v>2</v>
      </c>
    </row>
    <row r="820" spans="22:24" ht="15">
      <c r="V820" s="193" t="s">
        <v>1077</v>
      </c>
      <c r="W820" s="195" t="s">
        <v>1874</v>
      </c>
      <c r="X820" s="195" t="s">
        <v>2</v>
      </c>
    </row>
    <row r="821" spans="22:24" ht="15">
      <c r="V821" s="196" t="s">
        <v>1078</v>
      </c>
      <c r="W821" s="194" t="s">
        <v>1875</v>
      </c>
      <c r="X821" s="194" t="s">
        <v>2</v>
      </c>
    </row>
    <row r="822" spans="22:24" ht="15">
      <c r="V822" s="193" t="s">
        <v>1079</v>
      </c>
      <c r="W822" s="195" t="s">
        <v>1080</v>
      </c>
      <c r="X822" s="195" t="s">
        <v>2</v>
      </c>
    </row>
    <row r="823" spans="22:24" ht="15">
      <c r="V823" s="197" t="s">
        <v>1081</v>
      </c>
      <c r="W823" s="194" t="s">
        <v>1876</v>
      </c>
      <c r="X823" s="194" t="s">
        <v>2</v>
      </c>
    </row>
    <row r="824" spans="22:24" ht="15">
      <c r="V824" s="193" t="s">
        <v>1082</v>
      </c>
      <c r="W824" s="195" t="s">
        <v>1083</v>
      </c>
      <c r="X824" s="195" t="s">
        <v>2</v>
      </c>
    </row>
    <row r="825" spans="22:24" ht="15">
      <c r="V825" s="197" t="s">
        <v>1084</v>
      </c>
      <c r="W825" s="194" t="s">
        <v>1877</v>
      </c>
      <c r="X825" s="194" t="s">
        <v>2</v>
      </c>
    </row>
    <row r="826" spans="22:24" ht="15">
      <c r="V826" s="193" t="s">
        <v>1085</v>
      </c>
      <c r="W826" s="195" t="s">
        <v>1086</v>
      </c>
      <c r="X826" s="195" t="s">
        <v>15</v>
      </c>
    </row>
    <row r="827" spans="22:24" ht="15">
      <c r="V827" s="193" t="s">
        <v>2097</v>
      </c>
      <c r="W827" s="194" t="s">
        <v>1086</v>
      </c>
      <c r="X827" s="194" t="s">
        <v>15</v>
      </c>
    </row>
    <row r="828" spans="22:24" ht="15">
      <c r="V828" s="193" t="s">
        <v>2098</v>
      </c>
      <c r="W828" s="195" t="s">
        <v>1086</v>
      </c>
      <c r="X828" s="195" t="s">
        <v>15</v>
      </c>
    </row>
    <row r="829" spans="22:24" ht="15">
      <c r="V829" s="193" t="s">
        <v>2099</v>
      </c>
      <c r="W829" s="194" t="s">
        <v>1086</v>
      </c>
      <c r="X829" s="194" t="s">
        <v>15</v>
      </c>
    </row>
    <row r="830" spans="22:24" ht="15">
      <c r="V830" s="193" t="s">
        <v>2100</v>
      </c>
      <c r="W830" s="195" t="s">
        <v>1086</v>
      </c>
      <c r="X830" s="195" t="s">
        <v>15</v>
      </c>
    </row>
    <row r="831" spans="22:24" ht="15">
      <c r="V831" s="193" t="s">
        <v>2101</v>
      </c>
      <c r="W831" s="194" t="s">
        <v>1086</v>
      </c>
      <c r="X831" s="194" t="s">
        <v>15</v>
      </c>
    </row>
    <row r="832" spans="22:24" ht="15">
      <c r="V832" s="193" t="s">
        <v>2102</v>
      </c>
      <c r="W832" s="195" t="s">
        <v>1086</v>
      </c>
      <c r="X832" s="195" t="s">
        <v>15</v>
      </c>
    </row>
    <row r="833" spans="22:24" ht="15">
      <c r="V833" s="193" t="s">
        <v>2103</v>
      </c>
      <c r="W833" s="194" t="s">
        <v>1086</v>
      </c>
      <c r="X833" s="194" t="s">
        <v>15</v>
      </c>
    </row>
    <row r="834" spans="22:24" ht="15">
      <c r="V834" s="193" t="s">
        <v>2104</v>
      </c>
      <c r="W834" s="195" t="s">
        <v>1086</v>
      </c>
      <c r="X834" s="195" t="s">
        <v>15</v>
      </c>
    </row>
    <row r="835" spans="22:24" ht="15">
      <c r="V835" s="193" t="s">
        <v>2105</v>
      </c>
      <c r="W835" s="194" t="s">
        <v>1086</v>
      </c>
      <c r="X835" s="194" t="s">
        <v>15</v>
      </c>
    </row>
    <row r="836" spans="22:24" ht="15">
      <c r="V836" s="193" t="s">
        <v>2106</v>
      </c>
      <c r="W836" s="195" t="s">
        <v>1086</v>
      </c>
      <c r="X836" s="195" t="s">
        <v>15</v>
      </c>
    </row>
    <row r="837" spans="22:24" ht="15">
      <c r="V837" s="193" t="s">
        <v>2107</v>
      </c>
      <c r="W837" s="194" t="s">
        <v>1086</v>
      </c>
      <c r="X837" s="194" t="s">
        <v>15</v>
      </c>
    </row>
    <row r="838" spans="22:24" ht="15">
      <c r="V838" s="193" t="s">
        <v>2108</v>
      </c>
      <c r="W838" s="195" t="s">
        <v>1086</v>
      </c>
      <c r="X838" s="195" t="s">
        <v>15</v>
      </c>
    </row>
    <row r="839" spans="22:24" ht="15">
      <c r="V839" s="193" t="s">
        <v>2109</v>
      </c>
      <c r="W839" s="194" t="s">
        <v>1086</v>
      </c>
      <c r="X839" s="194" t="s">
        <v>15</v>
      </c>
    </row>
    <row r="840" spans="22:24" ht="15">
      <c r="V840" s="193" t="s">
        <v>2110</v>
      </c>
      <c r="W840" s="195" t="s">
        <v>1086</v>
      </c>
      <c r="X840" s="195" t="s">
        <v>15</v>
      </c>
    </row>
    <row r="841" spans="22:24" ht="15">
      <c r="V841" s="193" t="s">
        <v>2111</v>
      </c>
      <c r="W841" s="194" t="s">
        <v>1086</v>
      </c>
      <c r="X841" s="194" t="s">
        <v>15</v>
      </c>
    </row>
    <row r="842" spans="22:24" ht="15">
      <c r="V842" s="193" t="s">
        <v>2112</v>
      </c>
      <c r="W842" s="195" t="s">
        <v>1086</v>
      </c>
      <c r="X842" s="195" t="s">
        <v>15</v>
      </c>
    </row>
    <row r="843" spans="22:24" ht="15">
      <c r="V843" s="196" t="s">
        <v>1087</v>
      </c>
      <c r="W843" s="194" t="s">
        <v>1088</v>
      </c>
      <c r="X843" s="194" t="s">
        <v>15</v>
      </c>
    </row>
    <row r="844" spans="22:24" ht="15">
      <c r="V844" s="196" t="s">
        <v>1089</v>
      </c>
      <c r="W844" s="195" t="s">
        <v>1878</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1879</v>
      </c>
      <c r="X850" s="195" t="s">
        <v>15</v>
      </c>
    </row>
    <row r="851" spans="22:24" ht="15">
      <c r="V851" s="196" t="s">
        <v>2113</v>
      </c>
      <c r="W851" s="194" t="s">
        <v>1880</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1881</v>
      </c>
      <c r="X862" s="195" t="s">
        <v>15</v>
      </c>
    </row>
    <row r="863" spans="22:24" ht="15">
      <c r="V863" s="193" t="s">
        <v>1122</v>
      </c>
      <c r="W863" s="194" t="s">
        <v>1123</v>
      </c>
      <c r="X863" s="194" t="s">
        <v>15</v>
      </c>
    </row>
    <row r="864" spans="22:24" ht="15">
      <c r="V864" s="193" t="s">
        <v>1124</v>
      </c>
      <c r="W864" s="195" t="s">
        <v>1882</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1883</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1884</v>
      </c>
      <c r="X883" s="194" t="s">
        <v>15</v>
      </c>
    </row>
    <row r="884" spans="22:24" ht="15">
      <c r="V884" s="196" t="s">
        <v>1161</v>
      </c>
      <c r="W884" s="195" t="s">
        <v>1162</v>
      </c>
      <c r="X884" s="195" t="s">
        <v>15</v>
      </c>
    </row>
    <row r="885" spans="22:24" ht="15">
      <c r="V885" s="196" t="s">
        <v>1163</v>
      </c>
      <c r="W885" s="194" t="s">
        <v>1885</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1886</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1887</v>
      </c>
      <c r="X896" s="200" t="s">
        <v>15</v>
      </c>
    </row>
    <row r="897" spans="22:24" ht="15">
      <c r="V897" s="193" t="s">
        <v>1184</v>
      </c>
      <c r="W897" s="200" t="s">
        <v>1185</v>
      </c>
      <c r="X897" s="200" t="s">
        <v>15</v>
      </c>
    </row>
    <row r="898" spans="22:24" ht="15">
      <c r="V898" s="193" t="s">
        <v>2114</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1888</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1889</v>
      </c>
      <c r="X911" s="200" t="s">
        <v>15</v>
      </c>
    </row>
    <row r="912" spans="22:24" ht="15">
      <c r="V912" s="193" t="s">
        <v>1210</v>
      </c>
      <c r="W912" s="200" t="s">
        <v>1211</v>
      </c>
      <c r="X912" s="200" t="s">
        <v>15</v>
      </c>
    </row>
    <row r="913" spans="22:24" ht="15">
      <c r="V913" s="193" t="s">
        <v>2115</v>
      </c>
      <c r="W913" s="200" t="s">
        <v>1890</v>
      </c>
      <c r="X913" s="200" t="s">
        <v>15</v>
      </c>
    </row>
    <row r="914" spans="22:24" ht="15">
      <c r="V914" s="193" t="s">
        <v>1212</v>
      </c>
      <c r="W914" s="200" t="s">
        <v>1891</v>
      </c>
      <c r="X914" s="200" t="s">
        <v>15</v>
      </c>
    </row>
    <row r="915" spans="22:24" ht="15">
      <c r="V915" s="193" t="s">
        <v>1213</v>
      </c>
      <c r="W915" s="200" t="s">
        <v>1892</v>
      </c>
      <c r="X915" s="200" t="s">
        <v>15</v>
      </c>
    </row>
    <row r="916" spans="22:24" ht="15">
      <c r="V916" s="198" t="s">
        <v>1214</v>
      </c>
      <c r="W916" s="200" t="s">
        <v>1215</v>
      </c>
      <c r="X916" s="200" t="s">
        <v>15</v>
      </c>
    </row>
    <row r="917" spans="22:24" ht="15">
      <c r="V917" s="193" t="s">
        <v>2116</v>
      </c>
      <c r="W917" s="200" t="s">
        <v>1891</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1893</v>
      </c>
    </row>
    <row r="925" spans="22:24" ht="15">
      <c r="V925" s="193" t="s">
        <v>1230</v>
      </c>
      <c r="W925" s="200" t="s">
        <v>1894</v>
      </c>
      <c r="X925" s="200" t="s">
        <v>1893</v>
      </c>
    </row>
    <row r="926" spans="22:24" ht="15">
      <c r="V926" s="193" t="s">
        <v>2117</v>
      </c>
      <c r="W926" s="200" t="s">
        <v>1894</v>
      </c>
      <c r="X926" s="200" t="s">
        <v>1893</v>
      </c>
    </row>
    <row r="927" spans="22:24" ht="15">
      <c r="V927" s="193" t="s">
        <v>2118</v>
      </c>
      <c r="W927" s="200" t="s">
        <v>1894</v>
      </c>
      <c r="X927" s="200" t="s">
        <v>1893</v>
      </c>
    </row>
    <row r="928" spans="22:24" ht="15">
      <c r="V928" s="193" t="s">
        <v>2119</v>
      </c>
      <c r="W928" s="200" t="s">
        <v>1894</v>
      </c>
      <c r="X928" s="200" t="s">
        <v>1893</v>
      </c>
    </row>
    <row r="929" spans="22:24" ht="15">
      <c r="V929" s="193" t="s">
        <v>2120</v>
      </c>
      <c r="W929" s="200" t="s">
        <v>1894</v>
      </c>
      <c r="X929" s="200" t="s">
        <v>1893</v>
      </c>
    </row>
    <row r="930" spans="22:24" ht="15">
      <c r="V930" s="193" t="s">
        <v>2121</v>
      </c>
      <c r="W930" s="200" t="s">
        <v>1894</v>
      </c>
      <c r="X930" s="200" t="s">
        <v>1893</v>
      </c>
    </row>
    <row r="931" spans="22:24" ht="15">
      <c r="V931" s="193" t="s">
        <v>2122</v>
      </c>
      <c r="W931" s="200" t="s">
        <v>1894</v>
      </c>
      <c r="X931" s="200" t="s">
        <v>1893</v>
      </c>
    </row>
    <row r="932" spans="22:24" ht="15">
      <c r="V932" s="193" t="s">
        <v>2123</v>
      </c>
      <c r="W932" s="200" t="s">
        <v>1894</v>
      </c>
      <c r="X932" s="200" t="s">
        <v>1893</v>
      </c>
    </row>
    <row r="933" spans="22:24" ht="15">
      <c r="V933" s="193" t="s">
        <v>2124</v>
      </c>
      <c r="W933" s="200" t="s">
        <v>1894</v>
      </c>
      <c r="X933" s="200" t="s">
        <v>1893</v>
      </c>
    </row>
    <row r="934" spans="22:24" ht="15">
      <c r="V934" s="193" t="s">
        <v>1231</v>
      </c>
      <c r="W934" s="200" t="s">
        <v>1232</v>
      </c>
      <c r="X934" s="200" t="s">
        <v>1893</v>
      </c>
    </row>
    <row r="935" spans="22:24" ht="15">
      <c r="V935" s="193" t="s">
        <v>1233</v>
      </c>
      <c r="W935" s="200" t="s">
        <v>1895</v>
      </c>
      <c r="X935" s="200" t="s">
        <v>1893</v>
      </c>
    </row>
    <row r="936" spans="22:24" ht="15">
      <c r="V936" s="193" t="s">
        <v>1234</v>
      </c>
      <c r="W936" s="200" t="s">
        <v>1235</v>
      </c>
      <c r="X936" s="200" t="s">
        <v>1893</v>
      </c>
    </row>
    <row r="937" spans="22:24" ht="15">
      <c r="V937" s="193" t="s">
        <v>1236</v>
      </c>
      <c r="W937" s="200" t="s">
        <v>1237</v>
      </c>
      <c r="X937" s="200" t="s">
        <v>1893</v>
      </c>
    </row>
    <row r="938" spans="22:24" ht="15">
      <c r="V938" s="193" t="s">
        <v>1238</v>
      </c>
      <c r="W938" s="200" t="s">
        <v>1239</v>
      </c>
      <c r="X938" s="200" t="s">
        <v>1893</v>
      </c>
    </row>
    <row r="939" spans="22:24" ht="15">
      <c r="V939" s="193" t="s">
        <v>1240</v>
      </c>
      <c r="W939" s="200" t="s">
        <v>1896</v>
      </c>
      <c r="X939" s="200" t="s">
        <v>1893</v>
      </c>
    </row>
    <row r="940" spans="22:24" ht="15">
      <c r="V940" s="193" t="s">
        <v>1241</v>
      </c>
      <c r="W940" s="200" t="s">
        <v>1897</v>
      </c>
      <c r="X940" s="200" t="s">
        <v>1893</v>
      </c>
    </row>
    <row r="941" spans="22:24" ht="15">
      <c r="V941" s="193" t="s">
        <v>1242</v>
      </c>
      <c r="W941" s="200" t="s">
        <v>1898</v>
      </c>
      <c r="X941" s="200" t="s">
        <v>1893</v>
      </c>
    </row>
    <row r="942" spans="22:24" ht="15">
      <c r="V942" s="193" t="s">
        <v>1243</v>
      </c>
      <c r="W942" s="200" t="s">
        <v>1899</v>
      </c>
      <c r="X942" s="200" t="s">
        <v>1893</v>
      </c>
    </row>
    <row r="943" spans="22:24" ht="15">
      <c r="V943" s="193" t="s">
        <v>1244</v>
      </c>
      <c r="W943" s="200" t="s">
        <v>1245</v>
      </c>
      <c r="X943" s="200" t="s">
        <v>1893</v>
      </c>
    </row>
    <row r="944" spans="22:24" ht="15">
      <c r="V944" s="193" t="s">
        <v>1246</v>
      </c>
      <c r="W944" s="200" t="s">
        <v>1247</v>
      </c>
      <c r="X944" s="200" t="s">
        <v>1893</v>
      </c>
    </row>
    <row r="945" spans="22:24" ht="15">
      <c r="V945" s="193" t="s">
        <v>1248</v>
      </c>
      <c r="W945" s="200" t="s">
        <v>1249</v>
      </c>
      <c r="X945" s="200" t="s">
        <v>1893</v>
      </c>
    </row>
    <row r="946" spans="22:24" ht="15">
      <c r="V946" s="193" t="s">
        <v>1250</v>
      </c>
      <c r="W946" s="200" t="s">
        <v>1251</v>
      </c>
      <c r="X946" s="200" t="s">
        <v>1893</v>
      </c>
    </row>
    <row r="947" spans="22:24" ht="15">
      <c r="V947" s="193" t="s">
        <v>2125</v>
      </c>
      <c r="W947" s="200" t="s">
        <v>1245</v>
      </c>
      <c r="X947" s="200" t="s">
        <v>1893</v>
      </c>
    </row>
    <row r="948" spans="22:24" ht="15">
      <c r="V948" s="193" t="s">
        <v>1252</v>
      </c>
      <c r="W948" s="200" t="s">
        <v>1900</v>
      </c>
      <c r="X948" s="200" t="s">
        <v>1893</v>
      </c>
    </row>
    <row r="949" spans="22:24" ht="15">
      <c r="V949" s="193" t="s">
        <v>1253</v>
      </c>
      <c r="W949" s="200" t="s">
        <v>1254</v>
      </c>
      <c r="X949" s="200" t="s">
        <v>1893</v>
      </c>
    </row>
    <row r="950" spans="22:24" ht="15">
      <c r="V950" s="193" t="s">
        <v>1255</v>
      </c>
      <c r="W950" s="200" t="s">
        <v>1256</v>
      </c>
      <c r="X950" s="200" t="s">
        <v>1893</v>
      </c>
    </row>
    <row r="951" spans="22:24" ht="15">
      <c r="V951" s="193" t="s">
        <v>1257</v>
      </c>
      <c r="W951" s="200" t="s">
        <v>1258</v>
      </c>
      <c r="X951" s="200" t="s">
        <v>1893</v>
      </c>
    </row>
    <row r="952" spans="22:24" ht="15">
      <c r="V952" s="193" t="s">
        <v>2126</v>
      </c>
      <c r="W952" s="200" t="s">
        <v>1245</v>
      </c>
      <c r="X952" s="200" t="s">
        <v>1893</v>
      </c>
    </row>
    <row r="953" spans="22:24" ht="15">
      <c r="V953" s="193" t="s">
        <v>1259</v>
      </c>
      <c r="W953" s="200" t="s">
        <v>1260</v>
      </c>
      <c r="X953" s="200" t="s">
        <v>1893</v>
      </c>
    </row>
    <row r="954" spans="22:24" ht="15">
      <c r="V954" s="193" t="s">
        <v>1261</v>
      </c>
      <c r="W954" s="200" t="s">
        <v>1262</v>
      </c>
      <c r="X954" s="200" t="s">
        <v>1893</v>
      </c>
    </row>
    <row r="955" spans="22:24" ht="15">
      <c r="V955" s="193" t="s">
        <v>1263</v>
      </c>
      <c r="W955" s="200" t="s">
        <v>1264</v>
      </c>
      <c r="X955" s="200" t="s">
        <v>1893</v>
      </c>
    </row>
    <row r="956" spans="22:24" ht="15">
      <c r="V956" s="193" t="s">
        <v>1265</v>
      </c>
      <c r="W956" s="200" t="s">
        <v>1266</v>
      </c>
      <c r="X956" s="200" t="s">
        <v>1893</v>
      </c>
    </row>
    <row r="957" spans="22:24" ht="15">
      <c r="V957" s="193" t="s">
        <v>1267</v>
      </c>
      <c r="W957" s="200" t="s">
        <v>1268</v>
      </c>
      <c r="X957" s="200" t="s">
        <v>1893</v>
      </c>
    </row>
    <row r="958" spans="22:24" ht="15">
      <c r="V958" s="196" t="s">
        <v>1269</v>
      </c>
      <c r="W958" s="200" t="s">
        <v>1270</v>
      </c>
      <c r="X958" s="200" t="s">
        <v>1893</v>
      </c>
    </row>
    <row r="959" spans="22:24" ht="15">
      <c r="V959" s="196" t="s">
        <v>1271</v>
      </c>
      <c r="W959" s="200" t="s">
        <v>1272</v>
      </c>
      <c r="X959" s="200" t="s">
        <v>1893</v>
      </c>
    </row>
    <row r="960" spans="22:24" ht="15">
      <c r="V960" s="193" t="s">
        <v>1273</v>
      </c>
      <c r="W960" s="200" t="s">
        <v>1901</v>
      </c>
      <c r="X960" s="200" t="s">
        <v>1893</v>
      </c>
    </row>
    <row r="961" spans="22:24" ht="15">
      <c r="V961" s="196" t="s">
        <v>1274</v>
      </c>
      <c r="W961" s="200" t="s">
        <v>1275</v>
      </c>
      <c r="X961" s="200" t="s">
        <v>1893</v>
      </c>
    </row>
    <row r="962" spans="22:24" ht="15">
      <c r="V962" s="196" t="s">
        <v>1276</v>
      </c>
      <c r="W962" s="200" t="s">
        <v>1902</v>
      </c>
      <c r="X962" s="200" t="s">
        <v>1893</v>
      </c>
    </row>
    <row r="963" spans="22:24" ht="15">
      <c r="V963" s="196" t="s">
        <v>1277</v>
      </c>
      <c r="W963" s="200" t="s">
        <v>1278</v>
      </c>
      <c r="X963" s="200" t="s">
        <v>1893</v>
      </c>
    </row>
    <row r="964" spans="22:24" ht="15">
      <c r="V964" s="196" t="s">
        <v>1279</v>
      </c>
      <c r="W964" s="200" t="s">
        <v>1280</v>
      </c>
      <c r="X964" s="200" t="s">
        <v>1893</v>
      </c>
    </row>
    <row r="965" spans="22:24" ht="15">
      <c r="V965" s="197" t="s">
        <v>1281</v>
      </c>
      <c r="W965" s="200" t="s">
        <v>1903</v>
      </c>
      <c r="X965" s="200" t="s">
        <v>1893</v>
      </c>
    </row>
    <row r="966" spans="22:24" ht="15">
      <c r="V966" s="197" t="s">
        <v>1282</v>
      </c>
      <c r="W966" s="200" t="s">
        <v>1904</v>
      </c>
      <c r="X966" s="200" t="s">
        <v>1893</v>
      </c>
    </row>
    <row r="967" spans="22:24" ht="15">
      <c r="V967" s="197" t="s">
        <v>1283</v>
      </c>
      <c r="W967" s="200" t="s">
        <v>1905</v>
      </c>
      <c r="X967" s="200" t="s">
        <v>1893</v>
      </c>
    </row>
    <row r="968" spans="22:24" ht="15">
      <c r="V968" s="196" t="s">
        <v>1284</v>
      </c>
      <c r="W968" s="200" t="s">
        <v>1285</v>
      </c>
      <c r="X968" s="200" t="s">
        <v>1893</v>
      </c>
    </row>
    <row r="969" spans="22:24" ht="15">
      <c r="V969" s="193" t="s">
        <v>1286</v>
      </c>
      <c r="W969" s="200" t="s">
        <v>1906</v>
      </c>
      <c r="X969" s="200" t="s">
        <v>1893</v>
      </c>
    </row>
    <row r="970" spans="22:24" ht="15">
      <c r="V970" s="193" t="s">
        <v>2127</v>
      </c>
      <c r="W970" s="200" t="s">
        <v>1906</v>
      </c>
      <c r="X970" s="200" t="s">
        <v>1893</v>
      </c>
    </row>
    <row r="971" spans="22:24" ht="15">
      <c r="V971" s="193" t="s">
        <v>2128</v>
      </c>
      <c r="W971" s="200" t="s">
        <v>1906</v>
      </c>
      <c r="X971" s="200" t="s">
        <v>1893</v>
      </c>
    </row>
    <row r="972" spans="22:24" ht="15">
      <c r="V972" s="193" t="s">
        <v>2129</v>
      </c>
      <c r="W972" s="200" t="s">
        <v>1906</v>
      </c>
      <c r="X972" s="200" t="s">
        <v>1893</v>
      </c>
    </row>
    <row r="973" spans="22:24" ht="15">
      <c r="V973" s="193" t="s">
        <v>1287</v>
      </c>
      <c r="W973" s="200" t="s">
        <v>1288</v>
      </c>
      <c r="X973" s="200" t="s">
        <v>1893</v>
      </c>
    </row>
    <row r="974" spans="22:24" ht="15">
      <c r="V974" s="193" t="s">
        <v>1289</v>
      </c>
      <c r="W974" s="200" t="s">
        <v>1290</v>
      </c>
      <c r="X974" s="200" t="s">
        <v>1893</v>
      </c>
    </row>
    <row r="975" spans="22:24" ht="15">
      <c r="V975" s="193" t="s">
        <v>1291</v>
      </c>
      <c r="W975" s="200" t="s">
        <v>1907</v>
      </c>
      <c r="X975" s="200" t="s">
        <v>1893</v>
      </c>
    </row>
    <row r="976" spans="22:24" ht="15">
      <c r="V976" s="193" t="s">
        <v>1292</v>
      </c>
      <c r="W976" s="200" t="s">
        <v>1908</v>
      </c>
      <c r="X976" s="200" t="s">
        <v>1893</v>
      </c>
    </row>
    <row r="977" spans="22:24" ht="15">
      <c r="V977" s="193" t="s">
        <v>1293</v>
      </c>
      <c r="W977" s="200" t="s">
        <v>1909</v>
      </c>
      <c r="X977" s="200" t="s">
        <v>1893</v>
      </c>
    </row>
    <row r="978" spans="22:24" ht="15">
      <c r="V978" s="193" t="s">
        <v>1294</v>
      </c>
      <c r="W978" s="200" t="s">
        <v>1910</v>
      </c>
      <c r="X978" s="200" t="s">
        <v>1893</v>
      </c>
    </row>
    <row r="979" spans="22:24" ht="15">
      <c r="V979" s="198" t="s">
        <v>1295</v>
      </c>
      <c r="W979" s="200" t="s">
        <v>1911</v>
      </c>
      <c r="X979" s="200" t="s">
        <v>1893</v>
      </c>
    </row>
    <row r="980" spans="22:24" ht="15">
      <c r="V980" s="193" t="s">
        <v>1296</v>
      </c>
      <c r="W980" s="200" t="s">
        <v>1912</v>
      </c>
      <c r="X980" s="200" t="s">
        <v>1893</v>
      </c>
    </row>
    <row r="981" spans="22:24" ht="15">
      <c r="V981" s="193" t="s">
        <v>1297</v>
      </c>
      <c r="W981" s="200" t="s">
        <v>1913</v>
      </c>
      <c r="X981" s="200" t="s">
        <v>1893</v>
      </c>
    </row>
    <row r="982" spans="22:24" ht="15">
      <c r="V982" s="193" t="s">
        <v>1298</v>
      </c>
      <c r="W982" s="200" t="s">
        <v>1914</v>
      </c>
      <c r="X982" s="200" t="s">
        <v>1893</v>
      </c>
    </row>
    <row r="983" spans="22:24" ht="15">
      <c r="V983" s="193" t="s">
        <v>1299</v>
      </c>
      <c r="W983" s="200" t="s">
        <v>1915</v>
      </c>
      <c r="X983" s="200" t="s">
        <v>1893</v>
      </c>
    </row>
    <row r="984" spans="22:24" ht="15">
      <c r="V984" s="193" t="s">
        <v>1300</v>
      </c>
      <c r="W984" s="200" t="s">
        <v>1916</v>
      </c>
      <c r="X984" s="200" t="s">
        <v>1893</v>
      </c>
    </row>
    <row r="985" spans="22:24" ht="15">
      <c r="V985" s="197" t="s">
        <v>1301</v>
      </c>
      <c r="W985" s="200" t="s">
        <v>1772</v>
      </c>
      <c r="X985" s="200" t="s">
        <v>1893</v>
      </c>
    </row>
    <row r="986" spans="22:24" ht="15">
      <c r="V986" s="193" t="s">
        <v>1302</v>
      </c>
      <c r="W986" s="200" t="s">
        <v>1917</v>
      </c>
      <c r="X986" s="200" t="s">
        <v>1893</v>
      </c>
    </row>
    <row r="987" spans="22:24" ht="15">
      <c r="V987" s="193" t="s">
        <v>1303</v>
      </c>
      <c r="W987" s="200" t="s">
        <v>1918</v>
      </c>
      <c r="X987" s="200" t="s">
        <v>1893</v>
      </c>
    </row>
    <row r="988" spans="22:24" ht="15">
      <c r="V988" s="193" t="s">
        <v>1304</v>
      </c>
      <c r="W988" s="200" t="s">
        <v>1919</v>
      </c>
      <c r="X988" s="200" t="s">
        <v>1893</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1920</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1921</v>
      </c>
      <c r="X999" s="200" t="s">
        <v>18</v>
      </c>
    </row>
    <row r="1000" spans="22:24" ht="15">
      <c r="V1000" s="197" t="s">
        <v>1325</v>
      </c>
      <c r="W1000" s="200" t="s">
        <v>1922</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1923</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1924</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objects="1" scenarios="1" selectLockedCells="1"/>
  <mergeCells count="84">
    <mergeCell ref="A56:B56"/>
    <mergeCell ref="C56:K56"/>
    <mergeCell ref="A59:B59"/>
    <mergeCell ref="C59:K59"/>
    <mergeCell ref="A29:L29"/>
    <mergeCell ref="A47:B47"/>
    <mergeCell ref="C47:K47"/>
    <mergeCell ref="A50:B50"/>
    <mergeCell ref="C50:K50"/>
    <mergeCell ref="A53:B53"/>
    <mergeCell ref="C53:K53"/>
    <mergeCell ref="A38:B38"/>
    <mergeCell ref="C38:K38"/>
    <mergeCell ref="A41:B41"/>
    <mergeCell ref="C41:K41"/>
    <mergeCell ref="A44:B44"/>
    <mergeCell ref="C44:K44"/>
    <mergeCell ref="A30:L30"/>
    <mergeCell ref="A31:L31"/>
    <mergeCell ref="A32:L32"/>
    <mergeCell ref="A35:B35"/>
    <mergeCell ref="C35:K35"/>
    <mergeCell ref="A10:B10"/>
    <mergeCell ref="C10:L10"/>
    <mergeCell ref="E12:L12"/>
    <mergeCell ref="A13:L13"/>
    <mergeCell ref="A14:B14"/>
    <mergeCell ref="A8:B8"/>
    <mergeCell ref="A9:B9"/>
    <mergeCell ref="C9:E9"/>
    <mergeCell ref="F8:H8"/>
    <mergeCell ref="I8:L8"/>
    <mergeCell ref="C8:E8"/>
    <mergeCell ref="F9:L9"/>
    <mergeCell ref="A1:L1"/>
    <mergeCell ref="A2:L2"/>
    <mergeCell ref="A3:L3"/>
    <mergeCell ref="A4:B4"/>
    <mergeCell ref="C4:L4"/>
    <mergeCell ref="A5:B5"/>
    <mergeCell ref="C5:L5"/>
    <mergeCell ref="A6:B6"/>
    <mergeCell ref="C6:L6"/>
    <mergeCell ref="A7:B7"/>
    <mergeCell ref="C7:L7"/>
    <mergeCell ref="A16:B16"/>
    <mergeCell ref="C16:L16"/>
    <mergeCell ref="A11:B11"/>
    <mergeCell ref="C11:L11"/>
    <mergeCell ref="A12:B12"/>
    <mergeCell ref="C12:D12"/>
    <mergeCell ref="I22:L22"/>
    <mergeCell ref="A21:B22"/>
    <mergeCell ref="I21:L21"/>
    <mergeCell ref="D21:G21"/>
    <mergeCell ref="D22:G22"/>
    <mergeCell ref="A19:B20"/>
    <mergeCell ref="C18:D18"/>
    <mergeCell ref="E18:F18"/>
    <mergeCell ref="G18:H18"/>
    <mergeCell ref="C14:L14"/>
    <mergeCell ref="A15:B15"/>
    <mergeCell ref="C15:L15"/>
    <mergeCell ref="A17:L17"/>
    <mergeCell ref="I18:J18"/>
    <mergeCell ref="K18:L18"/>
    <mergeCell ref="I19:L19"/>
    <mergeCell ref="H27:K27"/>
    <mergeCell ref="A26:F26"/>
    <mergeCell ref="G26:L26"/>
    <mergeCell ref="B27:D27"/>
    <mergeCell ref="D19:G19"/>
    <mergeCell ref="D20:G20"/>
    <mergeCell ref="A18:B18"/>
    <mergeCell ref="H28:K28"/>
    <mergeCell ref="I20:L20"/>
    <mergeCell ref="A23:L23"/>
    <mergeCell ref="A24:B24"/>
    <mergeCell ref="C24:L24"/>
    <mergeCell ref="A25:B25"/>
    <mergeCell ref="C25:D25"/>
    <mergeCell ref="E25:F25"/>
    <mergeCell ref="G25:I25"/>
    <mergeCell ref="J25:L25"/>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InputMessage="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1554</v>
      </c>
      <c r="B1" s="336"/>
    </row>
    <row r="2" spans="1:2" ht="45" customHeight="1" thickBot="1">
      <c r="A2" s="338" t="s">
        <v>1497</v>
      </c>
      <c r="B2" s="339"/>
    </row>
    <row r="3" spans="1:2" ht="33" customHeight="1">
      <c r="A3" s="337"/>
      <c r="B3" s="337"/>
    </row>
    <row r="4" spans="1:2" s="71" customFormat="1" ht="39.75" customHeight="1">
      <c r="A4" s="333" t="s">
        <v>1531</v>
      </c>
      <c r="B4" s="334"/>
    </row>
    <row r="5" spans="1:2" s="71" customFormat="1" ht="27.75" customHeight="1">
      <c r="A5" s="98" t="s">
        <v>1530</v>
      </c>
      <c r="B5" s="99" t="s">
        <v>1553</v>
      </c>
    </row>
    <row r="6" spans="1:2" s="71" customFormat="1" ht="27" customHeight="1">
      <c r="A6" s="100" t="s">
        <v>1472</v>
      </c>
      <c r="B6" s="101" t="s">
        <v>1577</v>
      </c>
    </row>
    <row r="7" spans="1:2" s="71" customFormat="1" ht="29.25" customHeight="1">
      <c r="A7" s="102"/>
      <c r="B7" s="97"/>
    </row>
    <row r="8" spans="1:2" s="71" customFormat="1" ht="30.75" customHeight="1">
      <c r="A8" s="103" t="s">
        <v>1530</v>
      </c>
      <c r="B8" s="104" t="s">
        <v>1473</v>
      </c>
    </row>
    <row r="9" spans="1:2" s="71" customFormat="1" ht="39.75" customHeight="1">
      <c r="A9" s="103" t="s">
        <v>1472</v>
      </c>
      <c r="B9" s="105" t="s">
        <v>1552</v>
      </c>
    </row>
    <row r="10" spans="1:2" s="71" customFormat="1" ht="39.75" customHeight="1">
      <c r="A10" s="103" t="s">
        <v>1474</v>
      </c>
      <c r="B10" s="105" t="s">
        <v>1534</v>
      </c>
    </row>
    <row r="11" spans="1:2" s="71" customFormat="1" ht="83.25" customHeight="1">
      <c r="A11" s="103" t="s">
        <v>1475</v>
      </c>
      <c r="B11" s="105" t="s">
        <v>1555</v>
      </c>
    </row>
    <row r="12" spans="1:2" s="71" customFormat="1" ht="68.25" customHeight="1">
      <c r="A12" s="103" t="s">
        <v>1476</v>
      </c>
      <c r="B12" s="105" t="s">
        <v>2148</v>
      </c>
    </row>
    <row r="13" spans="1:2" s="71" customFormat="1" ht="39.75" customHeight="1">
      <c r="A13" s="103" t="s">
        <v>1477</v>
      </c>
      <c r="B13" s="105" t="s">
        <v>2135</v>
      </c>
    </row>
    <row r="14" spans="1:2" s="71" customFormat="1" ht="20.25" customHeight="1">
      <c r="A14" s="106"/>
      <c r="B14" s="107"/>
    </row>
    <row r="15" spans="1:2" s="71" customFormat="1" ht="52.5" customHeight="1">
      <c r="A15" s="340" t="s">
        <v>2146</v>
      </c>
      <c r="B15" s="340"/>
    </row>
    <row r="16" spans="1:2" s="71" customFormat="1" ht="49.5" customHeight="1">
      <c r="A16" s="341" t="s">
        <v>1480</v>
      </c>
      <c r="B16" s="341"/>
    </row>
    <row r="17" spans="1:2" s="71" customFormat="1" ht="49.5" customHeight="1">
      <c r="A17" s="332" t="s">
        <v>2136</v>
      </c>
      <c r="B17" s="332"/>
    </row>
  </sheetData>
  <sheetProtection password="D04F" sheet="1" objects="1" scenarios="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89" t="s">
        <v>1572</v>
      </c>
      <c r="B1" s="290"/>
      <c r="C1" s="290"/>
      <c r="D1" s="290"/>
      <c r="E1" s="290"/>
      <c r="F1" s="290"/>
      <c r="G1" s="290"/>
      <c r="H1" s="290"/>
      <c r="I1" s="290"/>
      <c r="J1" s="290"/>
      <c r="K1" s="290"/>
      <c r="L1" s="291"/>
      <c r="S1" s="3"/>
      <c r="T1" s="4"/>
      <c r="U1" s="4"/>
      <c r="V1" s="193" t="s">
        <v>3</v>
      </c>
      <c r="W1" s="194" t="s">
        <v>4</v>
      </c>
      <c r="X1" s="194" t="s">
        <v>5</v>
      </c>
      <c r="Y1" s="3" t="s">
        <v>1539</v>
      </c>
    </row>
    <row r="2" spans="1:25" ht="45" customHeight="1" thickBot="1">
      <c r="A2" s="292" t="s">
        <v>1575</v>
      </c>
      <c r="B2" s="293"/>
      <c r="C2" s="293"/>
      <c r="D2" s="293"/>
      <c r="E2" s="293"/>
      <c r="F2" s="293"/>
      <c r="G2" s="293"/>
      <c r="H2" s="293"/>
      <c r="I2" s="293"/>
      <c r="J2" s="293"/>
      <c r="K2" s="293"/>
      <c r="L2" s="294"/>
      <c r="S2" s="5"/>
      <c r="T2" s="6"/>
      <c r="U2" s="6"/>
      <c r="V2" s="193" t="s">
        <v>1925</v>
      </c>
      <c r="W2" s="195" t="s">
        <v>4</v>
      </c>
      <c r="X2" s="195" t="s">
        <v>5</v>
      </c>
      <c r="Y2" s="84" t="s">
        <v>1462</v>
      </c>
    </row>
    <row r="3" spans="1:25" ht="30" customHeight="1" thickBot="1">
      <c r="A3" s="239" t="s">
        <v>1579</v>
      </c>
      <c r="B3" s="295"/>
      <c r="C3" s="295"/>
      <c r="D3" s="295"/>
      <c r="E3" s="295"/>
      <c r="F3" s="295"/>
      <c r="G3" s="295"/>
      <c r="H3" s="295"/>
      <c r="I3" s="295"/>
      <c r="J3" s="295"/>
      <c r="K3" s="295"/>
      <c r="L3" s="296"/>
      <c r="M3" s="1" t="b">
        <f>AND(C19&lt;&gt;"",C24&lt;&gt;"",C29&lt;&gt;"",C34&lt;&gt;"")</f>
        <v>0</v>
      </c>
      <c r="N3" s="1" t="s">
        <v>2133</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1540</v>
      </c>
    </row>
    <row r="4" spans="1:25" ht="24.75" customHeight="1">
      <c r="A4" s="297" t="s">
        <v>1457</v>
      </c>
      <c r="B4" s="298"/>
      <c r="C4" s="490">
        <f>'PRIJAVNI OBRAZAC'!$C$4:$L$4</f>
        <v>0</v>
      </c>
      <c r="D4" s="491"/>
      <c r="E4" s="491"/>
      <c r="F4" s="491"/>
      <c r="G4" s="491"/>
      <c r="H4" s="491"/>
      <c r="I4" s="491"/>
      <c r="J4" s="491"/>
      <c r="K4" s="491"/>
      <c r="L4" s="492"/>
      <c r="M4" s="1" t="b">
        <f>AND(C19&lt;&gt;"",C24&lt;&gt;"",C29&lt;&gt;"")</f>
        <v>0</v>
      </c>
      <c r="N4" s="1" t="s">
        <v>2134</v>
      </c>
      <c r="O4" s="25"/>
      <c r="P4" s="25"/>
      <c r="Q4" s="25"/>
      <c r="R4" s="25"/>
      <c r="S4" s="5"/>
      <c r="T4" s="6"/>
      <c r="U4" s="6"/>
      <c r="V4" s="193" t="s">
        <v>9</v>
      </c>
      <c r="W4" s="195" t="s">
        <v>4</v>
      </c>
      <c r="X4" s="195" t="s">
        <v>5</v>
      </c>
      <c r="Y4" s="84" t="s">
        <v>1541</v>
      </c>
    </row>
    <row r="5" spans="1:25" s="9" customFormat="1" ht="24.75" customHeight="1">
      <c r="A5" s="267" t="s">
        <v>1458</v>
      </c>
      <c r="B5" s="268"/>
      <c r="C5" s="474">
        <f>'PRIJAVNI OBRAZAC'!$C$5:$L$5</f>
        <v>0</v>
      </c>
      <c r="D5" s="310"/>
      <c r="E5" s="310"/>
      <c r="F5" s="310"/>
      <c r="G5" s="310"/>
      <c r="H5" s="310"/>
      <c r="I5" s="310"/>
      <c r="J5" s="310"/>
      <c r="K5" s="310"/>
      <c r="L5" s="311"/>
      <c r="M5" s="8" t="b">
        <f>AND(C19&lt;&gt;"",C24&lt;&gt;"")</f>
        <v>0</v>
      </c>
      <c r="N5" s="8">
        <v>2</v>
      </c>
      <c r="O5" s="26"/>
      <c r="P5" s="26"/>
      <c r="Q5" s="26"/>
      <c r="R5" s="26"/>
      <c r="S5" s="3"/>
      <c r="T5" s="4"/>
      <c r="U5" s="4"/>
      <c r="V5" s="193" t="s">
        <v>10</v>
      </c>
      <c r="W5" s="194" t="s">
        <v>4</v>
      </c>
      <c r="X5" s="194" t="s">
        <v>5</v>
      </c>
      <c r="Y5" s="3" t="s">
        <v>1542</v>
      </c>
    </row>
    <row r="6" spans="1:25" s="9" customFormat="1" ht="24.75" customHeight="1">
      <c r="A6" s="282" t="s">
        <v>23</v>
      </c>
      <c r="B6" s="283"/>
      <c r="C6" s="474">
        <f>'PRIJAVNI OBRAZAC'!$C$6:$L$6</f>
        <v>0</v>
      </c>
      <c r="D6" s="310"/>
      <c r="E6" s="310"/>
      <c r="F6" s="310"/>
      <c r="G6" s="310"/>
      <c r="H6" s="310"/>
      <c r="I6" s="310"/>
      <c r="J6" s="310"/>
      <c r="K6" s="310"/>
      <c r="L6" s="311"/>
      <c r="M6" s="8"/>
      <c r="N6" s="8"/>
      <c r="O6" s="26"/>
      <c r="P6" s="26"/>
      <c r="Q6" s="26"/>
      <c r="R6" s="26"/>
      <c r="S6" s="5"/>
      <c r="T6" s="6"/>
      <c r="U6" s="6"/>
      <c r="V6" s="193" t="s">
        <v>12</v>
      </c>
      <c r="W6" s="195" t="s">
        <v>4</v>
      </c>
      <c r="X6" s="195" t="s">
        <v>5</v>
      </c>
      <c r="Y6" s="84" t="s">
        <v>1543</v>
      </c>
    </row>
    <row r="7" spans="1:25" s="9" customFormat="1" ht="24.75" customHeight="1">
      <c r="A7" s="282" t="s">
        <v>1485</v>
      </c>
      <c r="B7" s="268"/>
      <c r="C7" s="474">
        <f>'PRIJAVNI OBRAZAC'!$C$7:$L$7</f>
        <v>0</v>
      </c>
      <c r="D7" s="310"/>
      <c r="E7" s="310"/>
      <c r="F7" s="310"/>
      <c r="G7" s="310"/>
      <c r="H7" s="310"/>
      <c r="I7" s="310"/>
      <c r="J7" s="310"/>
      <c r="K7" s="310"/>
      <c r="L7" s="311"/>
      <c r="M7" s="8" t="str">
        <f>IF(M5=TRUE,"Ispisati stranice od 1-16","Ispisati stranice od 1-14")</f>
        <v>Ispisati stranice od 1-14</v>
      </c>
      <c r="N7" s="8">
        <v>2</v>
      </c>
      <c r="O7" s="26"/>
      <c r="P7" s="26"/>
      <c r="Q7" s="26"/>
      <c r="R7" s="26"/>
      <c r="S7" s="3"/>
      <c r="T7" s="4"/>
      <c r="U7" s="4"/>
      <c r="V7" s="193" t="s">
        <v>1926</v>
      </c>
      <c r="W7" s="194" t="s">
        <v>4</v>
      </c>
      <c r="X7" s="194" t="s">
        <v>5</v>
      </c>
      <c r="Y7" s="3" t="s">
        <v>1544</v>
      </c>
    </row>
    <row r="8" spans="1:25" s="9" customFormat="1" ht="24.75" customHeight="1">
      <c r="A8" s="282" t="s">
        <v>1546</v>
      </c>
      <c r="B8" s="299"/>
      <c r="C8" s="474">
        <f>'PRIJAVNI OBRAZAC'!$C$8:$F$8</f>
        <v>0</v>
      </c>
      <c r="D8" s="310"/>
      <c r="E8" s="310"/>
      <c r="F8" s="475"/>
      <c r="G8" s="481" t="s">
        <v>1486</v>
      </c>
      <c r="H8" s="482"/>
      <c r="I8" s="483"/>
      <c r="J8" s="474">
        <f>'PRIJAVNI OBRAZAC'!I8</f>
        <v>0</v>
      </c>
      <c r="K8" s="310"/>
      <c r="L8" s="311"/>
      <c r="M8" s="8" t="str">
        <f>IF(M4=TRUE,"Ispisati stranice od 1-18",IF(M5=TRUE,"Ispisati stranice od 1-16","Ispisati stranice od 1-14"))</f>
        <v>Ispisati stranice od 1-14</v>
      </c>
      <c r="N8" s="8">
        <v>3</v>
      </c>
      <c r="O8" s="26"/>
      <c r="P8" s="26"/>
      <c r="Q8" s="26"/>
      <c r="R8" s="26"/>
      <c r="S8" s="3"/>
      <c r="T8" s="4"/>
      <c r="U8" s="4"/>
      <c r="V8" s="193" t="s">
        <v>1927</v>
      </c>
      <c r="W8" s="195" t="s">
        <v>4</v>
      </c>
      <c r="X8" s="195" t="s">
        <v>5</v>
      </c>
      <c r="Y8" s="84"/>
    </row>
    <row r="9" spans="1:25" s="9" customFormat="1" ht="24.75" customHeight="1">
      <c r="A9" s="282" t="s">
        <v>1459</v>
      </c>
      <c r="B9" s="268"/>
      <c r="C9" s="474">
        <f>'PRIJAVNI OBRAZAC'!C9:E9</f>
        <v>0</v>
      </c>
      <c r="D9" s="310"/>
      <c r="E9" s="475"/>
      <c r="F9" s="309">
        <f>'PRIJAVNI OBRAZAC'!$F$9</f>
      </c>
      <c r="G9" s="310"/>
      <c r="H9" s="310"/>
      <c r="I9" s="310"/>
      <c r="J9" s="310"/>
      <c r="K9" s="310"/>
      <c r="L9" s="311"/>
      <c r="M9" s="8" t="str">
        <f>IF(M3=TRUE,"Ispisati stranice od 1-20",IF(M4=TRUE,"Ispisati stranice od 1-18",IF(M5=TRUE,"Ispisati stranice od 1-16","Ispisati stranice od 1-14")))</f>
        <v>Ispisati stranice od 1-14</v>
      </c>
      <c r="N9" s="8">
        <v>4</v>
      </c>
      <c r="O9" s="26"/>
      <c r="P9" s="26"/>
      <c r="Q9" s="26"/>
      <c r="R9" s="26"/>
      <c r="S9" s="5"/>
      <c r="T9" s="6"/>
      <c r="U9" s="6"/>
      <c r="V9" s="193" t="s">
        <v>1928</v>
      </c>
      <c r="W9" s="194" t="s">
        <v>4</v>
      </c>
      <c r="X9" s="194" t="s">
        <v>5</v>
      </c>
      <c r="Y9" s="3"/>
    </row>
    <row r="10" spans="1:25" s="9" customFormat="1" ht="24.75" customHeight="1">
      <c r="A10" s="267" t="s">
        <v>1</v>
      </c>
      <c r="B10" s="268"/>
      <c r="C10" s="474">
        <f>'PRIJAVNI OBRAZAC'!$C$10</f>
      </c>
      <c r="D10" s="310"/>
      <c r="E10" s="310"/>
      <c r="F10" s="310"/>
      <c r="G10" s="310"/>
      <c r="H10" s="310"/>
      <c r="I10" s="310"/>
      <c r="J10" s="310"/>
      <c r="K10" s="310"/>
      <c r="L10" s="311"/>
      <c r="M10" s="8"/>
      <c r="N10" s="8"/>
      <c r="O10" s="26"/>
      <c r="P10" s="26"/>
      <c r="Q10" s="26"/>
      <c r="R10" s="26"/>
      <c r="S10" s="5"/>
      <c r="T10" s="6"/>
      <c r="U10" s="6"/>
      <c r="V10" s="193" t="s">
        <v>1929</v>
      </c>
      <c r="W10" s="195" t="s">
        <v>4</v>
      </c>
      <c r="X10" s="195" t="s">
        <v>5</v>
      </c>
      <c r="Y10" s="84"/>
    </row>
    <row r="11" spans="1:25" s="9" customFormat="1" ht="24.75" customHeight="1" thickBot="1">
      <c r="A11" s="476" t="s">
        <v>1550</v>
      </c>
      <c r="B11" s="477"/>
      <c r="C11" s="324"/>
      <c r="D11" s="325"/>
      <c r="E11" s="325"/>
      <c r="F11" s="478"/>
      <c r="G11" s="479" t="s">
        <v>1551</v>
      </c>
      <c r="H11" s="480"/>
      <c r="I11" s="480"/>
      <c r="J11" s="324"/>
      <c r="K11" s="325"/>
      <c r="L11" s="326"/>
      <c r="M11" s="8"/>
      <c r="N11" s="8"/>
      <c r="O11" s="26"/>
      <c r="P11" s="26"/>
      <c r="Q11" s="26"/>
      <c r="R11" s="26"/>
      <c r="S11" s="5"/>
      <c r="T11" s="6"/>
      <c r="U11" s="6"/>
      <c r="V11" s="193" t="s">
        <v>1930</v>
      </c>
      <c r="W11" s="194" t="s">
        <v>4</v>
      </c>
      <c r="X11" s="194" t="s">
        <v>5</v>
      </c>
      <c r="Y11" s="84"/>
    </row>
    <row r="12" spans="1:25" ht="30" customHeight="1" thickBot="1">
      <c r="A12" s="239" t="s">
        <v>1490</v>
      </c>
      <c r="B12" s="240"/>
      <c r="C12" s="240"/>
      <c r="D12" s="240"/>
      <c r="E12" s="240"/>
      <c r="F12" s="240"/>
      <c r="G12" s="240"/>
      <c r="H12" s="240"/>
      <c r="I12" s="240"/>
      <c r="J12" s="240"/>
      <c r="K12" s="240"/>
      <c r="L12" s="241"/>
      <c r="O12" s="32"/>
      <c r="P12" s="29"/>
      <c r="Q12" s="30"/>
      <c r="R12" s="30"/>
      <c r="S12" s="5"/>
      <c r="T12" s="6"/>
      <c r="U12" s="6"/>
      <c r="V12" s="193" t="s">
        <v>1931</v>
      </c>
      <c r="W12" s="195" t="s">
        <v>4</v>
      </c>
      <c r="X12" s="195" t="s">
        <v>5</v>
      </c>
      <c r="Y12" s="3"/>
    </row>
    <row r="13" spans="1:25" ht="48" customHeight="1">
      <c r="A13" s="484" t="s">
        <v>1669</v>
      </c>
      <c r="B13" s="485"/>
      <c r="C13" s="214"/>
      <c r="D13" s="486" t="s">
        <v>1466</v>
      </c>
      <c r="E13" s="486"/>
      <c r="F13" s="486"/>
      <c r="G13" s="486"/>
      <c r="H13" s="215"/>
      <c r="I13" s="486" t="s">
        <v>1467</v>
      </c>
      <c r="J13" s="486"/>
      <c r="K13" s="486"/>
      <c r="L13" s="487"/>
      <c r="M13" s="8" t="b">
        <v>0</v>
      </c>
      <c r="N13" s="8" t="b">
        <v>0</v>
      </c>
      <c r="O13" s="32">
        <f>IF(M13=TRUE,1,0)</f>
        <v>0</v>
      </c>
      <c r="P13" s="32">
        <f>IF(N13=TRUE,1,0)</f>
        <v>0</v>
      </c>
      <c r="S13" s="3"/>
      <c r="T13" s="4"/>
      <c r="U13" s="4"/>
      <c r="V13" s="193" t="s">
        <v>1932</v>
      </c>
      <c r="W13" s="194" t="s">
        <v>4</v>
      </c>
      <c r="X13" s="194" t="s">
        <v>5</v>
      </c>
      <c r="Y13" s="84"/>
    </row>
    <row r="14" spans="1:25" ht="48" customHeight="1">
      <c r="A14" s="280"/>
      <c r="B14" s="281"/>
      <c r="C14" s="203"/>
      <c r="D14" s="237" t="s">
        <v>1462</v>
      </c>
      <c r="E14" s="237"/>
      <c r="F14" s="237"/>
      <c r="G14" s="237"/>
      <c r="H14" s="204"/>
      <c r="I14" s="237"/>
      <c r="J14" s="237"/>
      <c r="K14" s="237"/>
      <c r="L14" s="238"/>
      <c r="M14" s="8" t="b">
        <v>0</v>
      </c>
      <c r="N14" s="8"/>
      <c r="O14" s="32">
        <f>IF(M14=TRUE,1,0)</f>
        <v>0</v>
      </c>
      <c r="P14" s="29"/>
      <c r="S14" s="5"/>
      <c r="T14" s="86"/>
      <c r="U14" s="6"/>
      <c r="V14" s="193" t="s">
        <v>14</v>
      </c>
      <c r="W14" s="195" t="s">
        <v>4</v>
      </c>
      <c r="X14" s="195" t="s">
        <v>5</v>
      </c>
      <c r="Y14" s="3"/>
    </row>
    <row r="15" spans="1:25" ht="43.5" customHeight="1">
      <c r="A15" s="274" t="s">
        <v>1670</v>
      </c>
      <c r="B15" s="275"/>
      <c r="C15" s="205"/>
      <c r="D15" s="278" t="s">
        <v>1469</v>
      </c>
      <c r="E15" s="278"/>
      <c r="F15" s="278"/>
      <c r="G15" s="278"/>
      <c r="H15" s="206"/>
      <c r="I15" s="278" t="s">
        <v>1464</v>
      </c>
      <c r="J15" s="278"/>
      <c r="K15" s="278"/>
      <c r="L15" s="279"/>
      <c r="M15" s="8" t="b">
        <v>0</v>
      </c>
      <c r="N15" s="8" t="b">
        <v>0</v>
      </c>
      <c r="O15" s="32">
        <f>IF(M15=TRUE,1,0)</f>
        <v>0</v>
      </c>
      <c r="P15" s="32">
        <f>IF(N15=TRUE,1,0)</f>
        <v>0</v>
      </c>
      <c r="Q15" s="33"/>
      <c r="R15" s="33"/>
      <c r="S15" s="3"/>
      <c r="T15" s="4"/>
      <c r="U15" s="4"/>
      <c r="V15" s="193" t="s">
        <v>1933</v>
      </c>
      <c r="W15" s="194" t="s">
        <v>4</v>
      </c>
      <c r="X15" s="194" t="s">
        <v>5</v>
      </c>
      <c r="Y15" s="84"/>
    </row>
    <row r="16" spans="1:25" ht="41.25" customHeight="1">
      <c r="A16" s="488"/>
      <c r="B16" s="489"/>
      <c r="C16" s="225"/>
      <c r="D16" s="432" t="s">
        <v>1463</v>
      </c>
      <c r="E16" s="432"/>
      <c r="F16" s="432"/>
      <c r="G16" s="432"/>
      <c r="H16" s="226"/>
      <c r="I16" s="432" t="s">
        <v>1465</v>
      </c>
      <c r="J16" s="432"/>
      <c r="K16" s="432"/>
      <c r="L16" s="433"/>
      <c r="M16" s="8" t="b">
        <v>0</v>
      </c>
      <c r="N16" s="8" t="b">
        <v>0</v>
      </c>
      <c r="O16" s="32">
        <f>IF(M16=TRUE,1,0)</f>
        <v>0</v>
      </c>
      <c r="P16" s="32">
        <f>IF(N16=TRUE,1,0)</f>
        <v>0</v>
      </c>
      <c r="R16" s="20"/>
      <c r="S16" s="5"/>
      <c r="T16" s="6"/>
      <c r="U16" s="6"/>
      <c r="V16" s="193" t="s">
        <v>1934</v>
      </c>
      <c r="W16" s="195" t="s">
        <v>4</v>
      </c>
      <c r="X16" s="195" t="s">
        <v>5</v>
      </c>
      <c r="Y16" s="3"/>
    </row>
    <row r="17" spans="1:25" ht="42" customHeight="1" thickBot="1">
      <c r="A17" s="276" t="s">
        <v>2131</v>
      </c>
      <c r="B17" s="277"/>
      <c r="C17" s="434"/>
      <c r="D17" s="435"/>
      <c r="E17" s="435"/>
      <c r="F17" s="435"/>
      <c r="G17" s="435"/>
      <c r="H17" s="435"/>
      <c r="I17" s="435"/>
      <c r="J17" s="435"/>
      <c r="K17" s="435"/>
      <c r="L17" s="436"/>
      <c r="M17" s="8"/>
      <c r="N17" s="8"/>
      <c r="O17" s="32"/>
      <c r="P17" s="32"/>
      <c r="R17" s="20"/>
      <c r="S17" s="5"/>
      <c r="T17" s="6"/>
      <c r="U17" s="6"/>
      <c r="V17" s="193"/>
      <c r="W17" s="195"/>
      <c r="X17" s="195"/>
      <c r="Y17" s="3"/>
    </row>
    <row r="18" spans="1:25" ht="30" customHeight="1" thickBot="1">
      <c r="A18" s="239" t="s">
        <v>1545</v>
      </c>
      <c r="B18" s="240"/>
      <c r="C18" s="240"/>
      <c r="D18" s="240"/>
      <c r="E18" s="240"/>
      <c r="F18" s="240"/>
      <c r="G18" s="240"/>
      <c r="H18" s="240"/>
      <c r="I18" s="240"/>
      <c r="J18" s="240"/>
      <c r="K18" s="240"/>
      <c r="L18" s="241"/>
      <c r="M18" s="8"/>
      <c r="N18" s="8"/>
      <c r="O18" s="32"/>
      <c r="P18" s="29"/>
      <c r="Q18" s="30"/>
      <c r="R18" s="30"/>
      <c r="S18" s="5"/>
      <c r="T18" s="6"/>
      <c r="U18" s="6"/>
      <c r="V18" s="193" t="s">
        <v>1935</v>
      </c>
      <c r="W18" s="195" t="s">
        <v>4</v>
      </c>
      <c r="X18" s="195" t="s">
        <v>5</v>
      </c>
      <c r="Y18" s="3"/>
    </row>
    <row r="19" spans="1:25" ht="25.5" customHeight="1">
      <c r="A19" s="423" t="s">
        <v>1535</v>
      </c>
      <c r="B19" s="424"/>
      <c r="C19" s="459"/>
      <c r="D19" s="460"/>
      <c r="E19" s="461"/>
      <c r="F19" s="217" t="s">
        <v>1521</v>
      </c>
      <c r="G19" s="459"/>
      <c r="H19" s="460"/>
      <c r="I19" s="460"/>
      <c r="J19" s="85" t="s">
        <v>23</v>
      </c>
      <c r="K19" s="264"/>
      <c r="L19" s="266"/>
      <c r="R19" s="20"/>
      <c r="S19" s="5"/>
      <c r="T19" s="6"/>
      <c r="U19" s="6"/>
      <c r="V19" s="193" t="s">
        <v>1936</v>
      </c>
      <c r="W19" s="195" t="s">
        <v>4</v>
      </c>
      <c r="X19" s="195" t="s">
        <v>5</v>
      </c>
      <c r="Y19" s="84"/>
    </row>
    <row r="20" spans="1:25" ht="27.75" customHeight="1">
      <c r="A20" s="448" t="s">
        <v>1498</v>
      </c>
      <c r="B20" s="449"/>
      <c r="C20" s="414"/>
      <c r="D20" s="415"/>
      <c r="E20" s="416"/>
      <c r="F20" s="450" t="s">
        <v>1499</v>
      </c>
      <c r="G20" s="451"/>
      <c r="H20" s="452"/>
      <c r="I20" s="306"/>
      <c r="J20" s="307"/>
      <c r="K20" s="425">
        <f>IF(I20="","",LOOKUP(I20,V:V,W:W))</f>
      </c>
      <c r="L20" s="426"/>
      <c r="N20" s="15"/>
      <c r="R20" s="20"/>
      <c r="S20" s="5"/>
      <c r="T20" s="6"/>
      <c r="U20" s="6"/>
      <c r="V20" s="193" t="s">
        <v>1937</v>
      </c>
      <c r="W20" s="194" t="s">
        <v>4</v>
      </c>
      <c r="X20" s="194" t="s">
        <v>5</v>
      </c>
      <c r="Y20" s="3"/>
    </row>
    <row r="21" spans="1:25" ht="25.5" customHeight="1">
      <c r="A21" s="282" t="s">
        <v>1493</v>
      </c>
      <c r="B21" s="299"/>
      <c r="C21" s="414"/>
      <c r="D21" s="415"/>
      <c r="E21" s="416"/>
      <c r="F21" s="417" t="s">
        <v>1494</v>
      </c>
      <c r="G21" s="418"/>
      <c r="H21" s="419"/>
      <c r="I21" s="420"/>
      <c r="J21" s="421"/>
      <c r="K21" s="421"/>
      <c r="L21" s="422"/>
      <c r="N21" s="15"/>
      <c r="R21" s="20"/>
      <c r="S21" s="5"/>
      <c r="T21" s="6"/>
      <c r="U21" s="6"/>
      <c r="V21" s="193" t="s">
        <v>1938</v>
      </c>
      <c r="W21" s="195" t="s">
        <v>4</v>
      </c>
      <c r="X21" s="195" t="s">
        <v>5</v>
      </c>
      <c r="Y21" s="84"/>
    </row>
    <row r="22" spans="1:25" ht="30.75" customHeight="1">
      <c r="A22" s="282" t="s">
        <v>1495</v>
      </c>
      <c r="B22" s="299"/>
      <c r="C22" s="441"/>
      <c r="D22" s="442"/>
      <c r="E22" s="443"/>
      <c r="F22" s="444" t="s">
        <v>1549</v>
      </c>
      <c r="G22" s="445"/>
      <c r="H22" s="446"/>
      <c r="I22" s="437"/>
      <c r="J22" s="438"/>
      <c r="K22" s="438"/>
      <c r="L22" s="439"/>
      <c r="N22" s="15"/>
      <c r="R22" s="20"/>
      <c r="S22" s="5"/>
      <c r="T22" s="6"/>
      <c r="U22" s="6"/>
      <c r="V22" s="193" t="s">
        <v>1939</v>
      </c>
      <c r="W22" s="194" t="s">
        <v>4</v>
      </c>
      <c r="X22" s="194" t="s">
        <v>5</v>
      </c>
      <c r="Y22" s="3"/>
    </row>
    <row r="23" spans="1:25" ht="26.25" customHeight="1" thickBot="1">
      <c r="A23" s="427" t="s">
        <v>27</v>
      </c>
      <c r="B23" s="428"/>
      <c r="C23" s="429"/>
      <c r="D23" s="430"/>
      <c r="E23" s="430"/>
      <c r="F23" s="430"/>
      <c r="G23" s="431"/>
      <c r="H23" s="440" t="s">
        <v>1524</v>
      </c>
      <c r="I23" s="440"/>
      <c r="J23" s="429"/>
      <c r="K23" s="430"/>
      <c r="L23" s="447"/>
      <c r="N23" s="15"/>
      <c r="R23" s="20"/>
      <c r="S23" s="5"/>
      <c r="T23" s="6"/>
      <c r="U23" s="6"/>
      <c r="V23" s="193" t="s">
        <v>1940</v>
      </c>
      <c r="W23" s="195" t="s">
        <v>4</v>
      </c>
      <c r="X23" s="195" t="s">
        <v>5</v>
      </c>
      <c r="Y23" s="84"/>
    </row>
    <row r="24" spans="1:25" ht="26.25" customHeight="1">
      <c r="A24" s="423" t="s">
        <v>1536</v>
      </c>
      <c r="B24" s="424"/>
      <c r="C24" s="459"/>
      <c r="D24" s="460"/>
      <c r="E24" s="461"/>
      <c r="F24" s="217" t="s">
        <v>1521</v>
      </c>
      <c r="G24" s="459"/>
      <c r="H24" s="460"/>
      <c r="I24" s="460"/>
      <c r="J24" s="85" t="s">
        <v>23</v>
      </c>
      <c r="K24" s="264"/>
      <c r="L24" s="266"/>
      <c r="N24" s="15"/>
      <c r="R24" s="20"/>
      <c r="S24" s="5"/>
      <c r="T24" s="6"/>
      <c r="U24" s="6"/>
      <c r="V24" s="193" t="s">
        <v>1941</v>
      </c>
      <c r="W24" s="194" t="s">
        <v>4</v>
      </c>
      <c r="X24" s="194" t="s">
        <v>5</v>
      </c>
      <c r="Y24" s="84"/>
    </row>
    <row r="25" spans="1:25" ht="27.75" customHeight="1">
      <c r="A25" s="448" t="s">
        <v>1498</v>
      </c>
      <c r="B25" s="449"/>
      <c r="C25" s="414"/>
      <c r="D25" s="415"/>
      <c r="E25" s="416"/>
      <c r="F25" s="450" t="s">
        <v>1499</v>
      </c>
      <c r="G25" s="451"/>
      <c r="H25" s="452"/>
      <c r="I25" s="306"/>
      <c r="J25" s="307"/>
      <c r="K25" s="425">
        <f>IF(I25="","",LOOKUP(I25,V:V,W:W))</f>
      </c>
      <c r="L25" s="426"/>
      <c r="N25" s="15"/>
      <c r="R25" s="20"/>
      <c r="S25" s="5"/>
      <c r="T25" s="6"/>
      <c r="U25" s="6"/>
      <c r="V25" s="193" t="s">
        <v>1942</v>
      </c>
      <c r="W25" s="195" t="s">
        <v>4</v>
      </c>
      <c r="X25" s="195" t="s">
        <v>5</v>
      </c>
      <c r="Y25" s="84"/>
    </row>
    <row r="26" spans="1:25" ht="26.25" customHeight="1">
      <c r="A26" s="282" t="s">
        <v>1493</v>
      </c>
      <c r="B26" s="299"/>
      <c r="C26" s="414"/>
      <c r="D26" s="415"/>
      <c r="E26" s="416"/>
      <c r="F26" s="417" t="s">
        <v>1494</v>
      </c>
      <c r="G26" s="418"/>
      <c r="H26" s="419"/>
      <c r="I26" s="420"/>
      <c r="J26" s="421"/>
      <c r="K26" s="421"/>
      <c r="L26" s="422"/>
      <c r="N26" s="15"/>
      <c r="R26" s="20"/>
      <c r="S26" s="5"/>
      <c r="T26" s="6"/>
      <c r="U26" s="6"/>
      <c r="V26" s="193" t="s">
        <v>1943</v>
      </c>
      <c r="W26" s="194" t="s">
        <v>4</v>
      </c>
      <c r="X26" s="194" t="s">
        <v>5</v>
      </c>
      <c r="Y26" s="84"/>
    </row>
    <row r="27" spans="1:25" ht="30.75" customHeight="1">
      <c r="A27" s="282" t="s">
        <v>1495</v>
      </c>
      <c r="B27" s="299"/>
      <c r="C27" s="441"/>
      <c r="D27" s="442"/>
      <c r="E27" s="443"/>
      <c r="F27" s="493" t="s">
        <v>1549</v>
      </c>
      <c r="G27" s="494"/>
      <c r="H27" s="495"/>
      <c r="I27" s="437"/>
      <c r="J27" s="438"/>
      <c r="K27" s="438"/>
      <c r="L27" s="439"/>
      <c r="R27" s="20"/>
      <c r="S27" s="5"/>
      <c r="T27" s="6"/>
      <c r="U27" s="6"/>
      <c r="V27" s="193" t="s">
        <v>1944</v>
      </c>
      <c r="W27" s="195" t="s">
        <v>4</v>
      </c>
      <c r="X27" s="195" t="s">
        <v>5</v>
      </c>
      <c r="Y27" s="84"/>
    </row>
    <row r="28" spans="1:25" ht="26.25" customHeight="1" thickBot="1">
      <c r="A28" s="427" t="s">
        <v>27</v>
      </c>
      <c r="B28" s="428"/>
      <c r="C28" s="429"/>
      <c r="D28" s="430"/>
      <c r="E28" s="430"/>
      <c r="F28" s="430"/>
      <c r="G28" s="431"/>
      <c r="H28" s="440" t="s">
        <v>1524</v>
      </c>
      <c r="I28" s="440"/>
      <c r="J28" s="429"/>
      <c r="K28" s="430"/>
      <c r="L28" s="447"/>
      <c r="R28" s="20"/>
      <c r="S28" s="5"/>
      <c r="T28" s="6"/>
      <c r="U28" s="6"/>
      <c r="V28" s="193" t="s">
        <v>1945</v>
      </c>
      <c r="W28" s="195" t="s">
        <v>4</v>
      </c>
      <c r="X28" s="195" t="s">
        <v>5</v>
      </c>
      <c r="Y28" s="84"/>
    </row>
    <row r="29" spans="1:25" ht="26.25" customHeight="1">
      <c r="A29" s="423" t="s">
        <v>1537</v>
      </c>
      <c r="B29" s="424"/>
      <c r="C29" s="459"/>
      <c r="D29" s="460"/>
      <c r="E29" s="461"/>
      <c r="F29" s="217" t="s">
        <v>1521</v>
      </c>
      <c r="G29" s="459"/>
      <c r="H29" s="460"/>
      <c r="I29" s="460"/>
      <c r="J29" s="85" t="s">
        <v>23</v>
      </c>
      <c r="K29" s="264"/>
      <c r="L29" s="266"/>
      <c r="R29" s="20"/>
      <c r="S29" s="5"/>
      <c r="T29" s="6"/>
      <c r="U29" s="6"/>
      <c r="V29" s="193" t="s">
        <v>1946</v>
      </c>
      <c r="W29" s="194" t="s">
        <v>4</v>
      </c>
      <c r="X29" s="194" t="s">
        <v>5</v>
      </c>
      <c r="Y29" s="84"/>
    </row>
    <row r="30" spans="1:25" ht="27.75" customHeight="1">
      <c r="A30" s="448" t="s">
        <v>1498</v>
      </c>
      <c r="B30" s="449"/>
      <c r="C30" s="414"/>
      <c r="D30" s="415"/>
      <c r="E30" s="416"/>
      <c r="F30" s="450" t="s">
        <v>1499</v>
      </c>
      <c r="G30" s="451"/>
      <c r="H30" s="452"/>
      <c r="I30" s="306"/>
      <c r="J30" s="307"/>
      <c r="K30" s="425">
        <f>IF(I30="","",LOOKUP(I30,V:V,W:W))</f>
      </c>
      <c r="L30" s="426"/>
      <c r="R30" s="20"/>
      <c r="S30" s="5"/>
      <c r="T30" s="6"/>
      <c r="U30" s="6"/>
      <c r="V30" s="193" t="s">
        <v>1947</v>
      </c>
      <c r="W30" s="195" t="s">
        <v>4</v>
      </c>
      <c r="X30" s="195" t="s">
        <v>5</v>
      </c>
      <c r="Y30" s="84"/>
    </row>
    <row r="31" spans="1:25" ht="26.25" customHeight="1">
      <c r="A31" s="282" t="s">
        <v>1493</v>
      </c>
      <c r="B31" s="299"/>
      <c r="C31" s="414"/>
      <c r="D31" s="415"/>
      <c r="E31" s="416"/>
      <c r="F31" s="417" t="s">
        <v>1494</v>
      </c>
      <c r="G31" s="418"/>
      <c r="H31" s="419"/>
      <c r="I31" s="420"/>
      <c r="J31" s="421"/>
      <c r="K31" s="421"/>
      <c r="L31" s="422"/>
      <c r="R31" s="20"/>
      <c r="S31" s="5"/>
      <c r="T31" s="6"/>
      <c r="U31" s="6"/>
      <c r="V31" s="193" t="s">
        <v>1948</v>
      </c>
      <c r="W31" s="194" t="s">
        <v>4</v>
      </c>
      <c r="X31" s="194" t="s">
        <v>5</v>
      </c>
      <c r="Y31" s="84"/>
    </row>
    <row r="32" spans="1:25" ht="30.75" customHeight="1">
      <c r="A32" s="282" t="s">
        <v>1495</v>
      </c>
      <c r="B32" s="299"/>
      <c r="C32" s="441"/>
      <c r="D32" s="442"/>
      <c r="E32" s="443"/>
      <c r="F32" s="444" t="s">
        <v>1549</v>
      </c>
      <c r="G32" s="445"/>
      <c r="H32" s="446"/>
      <c r="I32" s="437"/>
      <c r="J32" s="438"/>
      <c r="K32" s="438"/>
      <c r="L32" s="439"/>
      <c r="R32" s="20"/>
      <c r="S32" s="5"/>
      <c r="T32" s="6"/>
      <c r="U32" s="6"/>
      <c r="V32" s="193" t="s">
        <v>1949</v>
      </c>
      <c r="W32" s="195" t="s">
        <v>4</v>
      </c>
      <c r="X32" s="195" t="s">
        <v>5</v>
      </c>
      <c r="Y32" s="84"/>
    </row>
    <row r="33" spans="1:25" ht="26.25" customHeight="1" thickBot="1">
      <c r="A33" s="427" t="s">
        <v>27</v>
      </c>
      <c r="B33" s="428"/>
      <c r="C33" s="429"/>
      <c r="D33" s="430"/>
      <c r="E33" s="430"/>
      <c r="F33" s="430"/>
      <c r="G33" s="431"/>
      <c r="H33" s="440" t="s">
        <v>1524</v>
      </c>
      <c r="I33" s="440"/>
      <c r="J33" s="429"/>
      <c r="K33" s="430"/>
      <c r="L33" s="447"/>
      <c r="R33" s="20"/>
      <c r="S33" s="5"/>
      <c r="T33" s="6"/>
      <c r="U33" s="6"/>
      <c r="V33" s="193" t="s">
        <v>1950</v>
      </c>
      <c r="W33" s="194" t="s">
        <v>4</v>
      </c>
      <c r="X33" s="194" t="s">
        <v>5</v>
      </c>
      <c r="Y33" s="84"/>
    </row>
    <row r="34" spans="1:25" ht="26.25" customHeight="1">
      <c r="A34" s="423" t="s">
        <v>1538</v>
      </c>
      <c r="B34" s="424"/>
      <c r="C34" s="459"/>
      <c r="D34" s="460"/>
      <c r="E34" s="461"/>
      <c r="F34" s="217" t="s">
        <v>1521</v>
      </c>
      <c r="G34" s="459"/>
      <c r="H34" s="460"/>
      <c r="I34" s="460"/>
      <c r="J34" s="85" t="s">
        <v>23</v>
      </c>
      <c r="K34" s="264"/>
      <c r="L34" s="266"/>
      <c r="R34" s="20"/>
      <c r="S34" s="5"/>
      <c r="T34" s="6"/>
      <c r="U34" s="6"/>
      <c r="V34" s="193" t="s">
        <v>1951</v>
      </c>
      <c r="W34" s="195" t="s">
        <v>4</v>
      </c>
      <c r="X34" s="195" t="s">
        <v>5</v>
      </c>
      <c r="Y34" s="84"/>
    </row>
    <row r="35" spans="1:25" ht="27.75" customHeight="1">
      <c r="A35" s="448" t="s">
        <v>1498</v>
      </c>
      <c r="B35" s="449"/>
      <c r="C35" s="414"/>
      <c r="D35" s="415"/>
      <c r="E35" s="416"/>
      <c r="F35" s="450" t="s">
        <v>1499</v>
      </c>
      <c r="G35" s="451"/>
      <c r="H35" s="452"/>
      <c r="I35" s="306"/>
      <c r="J35" s="307"/>
      <c r="K35" s="425">
        <f>IF(I35="","",LOOKUP(I35,V:V,W:W))</f>
      </c>
      <c r="L35" s="426"/>
      <c r="R35" s="20"/>
      <c r="S35" s="5"/>
      <c r="T35" s="6"/>
      <c r="U35" s="6"/>
      <c r="V35" s="193" t="s">
        <v>1952</v>
      </c>
      <c r="W35" s="194" t="s">
        <v>4</v>
      </c>
      <c r="X35" s="194" t="s">
        <v>5</v>
      </c>
      <c r="Y35" s="84"/>
    </row>
    <row r="36" spans="1:25" ht="26.25" customHeight="1">
      <c r="A36" s="282" t="s">
        <v>1493</v>
      </c>
      <c r="B36" s="299"/>
      <c r="C36" s="414"/>
      <c r="D36" s="415"/>
      <c r="E36" s="416"/>
      <c r="F36" s="417" t="s">
        <v>1494</v>
      </c>
      <c r="G36" s="418"/>
      <c r="H36" s="419"/>
      <c r="I36" s="420"/>
      <c r="J36" s="421"/>
      <c r="K36" s="421"/>
      <c r="L36" s="422"/>
      <c r="R36" s="20"/>
      <c r="S36" s="5"/>
      <c r="T36" s="6"/>
      <c r="U36" s="6"/>
      <c r="V36" s="193" t="s">
        <v>1953</v>
      </c>
      <c r="W36" s="195" t="s">
        <v>4</v>
      </c>
      <c r="X36" s="195" t="s">
        <v>5</v>
      </c>
      <c r="Y36" s="84"/>
    </row>
    <row r="37" spans="1:25" ht="30.75" customHeight="1">
      <c r="A37" s="282" t="s">
        <v>1495</v>
      </c>
      <c r="B37" s="299"/>
      <c r="C37" s="441"/>
      <c r="D37" s="442"/>
      <c r="E37" s="443"/>
      <c r="F37" s="493" t="s">
        <v>1549</v>
      </c>
      <c r="G37" s="494"/>
      <c r="H37" s="495"/>
      <c r="I37" s="437"/>
      <c r="J37" s="438"/>
      <c r="K37" s="438"/>
      <c r="L37" s="439"/>
      <c r="R37" s="20"/>
      <c r="S37" s="5"/>
      <c r="T37" s="6"/>
      <c r="U37" s="6"/>
      <c r="V37" s="193" t="s">
        <v>1954</v>
      </c>
      <c r="W37" s="194" t="s">
        <v>4</v>
      </c>
      <c r="X37" s="194" t="s">
        <v>5</v>
      </c>
      <c r="Y37" s="84"/>
    </row>
    <row r="38" spans="1:25" ht="26.25" customHeight="1" thickBot="1">
      <c r="A38" s="427" t="s">
        <v>27</v>
      </c>
      <c r="B38" s="428"/>
      <c r="C38" s="429"/>
      <c r="D38" s="430"/>
      <c r="E38" s="430"/>
      <c r="F38" s="430"/>
      <c r="G38" s="431"/>
      <c r="H38" s="440" t="s">
        <v>1524</v>
      </c>
      <c r="I38" s="440"/>
      <c r="J38" s="429"/>
      <c r="K38" s="430"/>
      <c r="L38" s="447"/>
      <c r="R38" s="20"/>
      <c r="S38" s="5"/>
      <c r="T38" s="6"/>
      <c r="U38" s="6"/>
      <c r="V38" s="193" t="s">
        <v>1955</v>
      </c>
      <c r="W38" s="195" t="s">
        <v>4</v>
      </c>
      <c r="X38" s="195" t="s">
        <v>5</v>
      </c>
      <c r="Y38" s="84"/>
    </row>
    <row r="39" spans="1:25" ht="30" customHeight="1" thickBot="1">
      <c r="A39" s="239" t="s">
        <v>1583</v>
      </c>
      <c r="B39" s="240"/>
      <c r="C39" s="240"/>
      <c r="D39" s="240"/>
      <c r="E39" s="240"/>
      <c r="F39" s="240"/>
      <c r="G39" s="240"/>
      <c r="H39" s="240"/>
      <c r="I39" s="240"/>
      <c r="J39" s="240"/>
      <c r="K39" s="240"/>
      <c r="L39" s="241"/>
      <c r="O39" s="211" t="s">
        <v>1430</v>
      </c>
      <c r="Q39" s="66" t="s">
        <v>1525</v>
      </c>
      <c r="S39" s="5"/>
      <c r="T39" s="6"/>
      <c r="U39" s="6"/>
      <c r="V39" s="193" t="s">
        <v>1956</v>
      </c>
      <c r="W39" s="194" t="s">
        <v>4</v>
      </c>
      <c r="X39" s="194" t="s">
        <v>5</v>
      </c>
      <c r="Y39" s="3"/>
    </row>
    <row r="40" spans="1:25" ht="30" customHeight="1">
      <c r="A40" s="242" t="s">
        <v>1496</v>
      </c>
      <c r="B40" s="243"/>
      <c r="C40" s="467">
        <f>'PRIJAVNI OBRAZAC'!C24:L24</f>
        <v>0</v>
      </c>
      <c r="D40" s="468"/>
      <c r="E40" s="469"/>
      <c r="F40" s="62" t="s">
        <v>1521</v>
      </c>
      <c r="G40" s="253"/>
      <c r="H40" s="244"/>
      <c r="I40" s="261"/>
      <c r="J40" s="62" t="s">
        <v>23</v>
      </c>
      <c r="K40" s="253"/>
      <c r="L40" s="245"/>
      <c r="O40" s="212" t="s">
        <v>1431</v>
      </c>
      <c r="Q40" s="66" t="s">
        <v>1526</v>
      </c>
      <c r="S40" s="5"/>
      <c r="T40" s="6"/>
      <c r="U40" s="6"/>
      <c r="V40" s="193" t="s">
        <v>1957</v>
      </c>
      <c r="W40" s="195" t="s">
        <v>4</v>
      </c>
      <c r="X40" s="195" t="s">
        <v>5</v>
      </c>
      <c r="Y40" s="84"/>
    </row>
    <row r="41" spans="1:25" ht="30" customHeight="1">
      <c r="A41" s="496" t="s">
        <v>1527</v>
      </c>
      <c r="B41" s="497"/>
      <c r="C41" s="498"/>
      <c r="D41" s="499"/>
      <c r="E41" s="500"/>
      <c r="F41" s="63" t="s">
        <v>1499</v>
      </c>
      <c r="G41" s="306"/>
      <c r="H41" s="307"/>
      <c r="I41" s="455"/>
      <c r="J41" s="456">
        <f>IF(G41="","",LOOKUP(G41,V:V,W:W))</f>
      </c>
      <c r="K41" s="457"/>
      <c r="L41" s="458"/>
      <c r="O41" s="212" t="s">
        <v>1432</v>
      </c>
      <c r="S41" s="5"/>
      <c r="T41" s="6"/>
      <c r="U41" s="6"/>
      <c r="V41" s="193" t="s">
        <v>1958</v>
      </c>
      <c r="W41" s="194" t="s">
        <v>4</v>
      </c>
      <c r="X41" s="194" t="s">
        <v>5</v>
      </c>
      <c r="Y41" s="3"/>
    </row>
    <row r="42" spans="1:25" ht="30" customHeight="1">
      <c r="A42" s="507" t="s">
        <v>1483</v>
      </c>
      <c r="B42" s="508"/>
      <c r="C42" s="501" t="str">
        <f>'PRIJAVNI OBRAZAC'!J25</f>
        <v>-/</v>
      </c>
      <c r="D42" s="502"/>
      <c r="E42" s="502"/>
      <c r="F42" s="502"/>
      <c r="G42" s="502"/>
      <c r="H42" s="502"/>
      <c r="I42" s="502"/>
      <c r="J42" s="502"/>
      <c r="K42" s="502"/>
      <c r="L42" s="503"/>
      <c r="O42" s="212" t="s">
        <v>1433</v>
      </c>
      <c r="S42" s="5"/>
      <c r="T42" s="6"/>
      <c r="U42" s="6"/>
      <c r="V42" s="193" t="s">
        <v>1959</v>
      </c>
      <c r="W42" s="195" t="s">
        <v>4</v>
      </c>
      <c r="X42" s="195" t="s">
        <v>5</v>
      </c>
      <c r="Y42" s="84"/>
    </row>
    <row r="43" spans="1:25" ht="30" customHeight="1">
      <c r="A43" s="507" t="s">
        <v>1491</v>
      </c>
      <c r="B43" s="508"/>
      <c r="C43" s="498"/>
      <c r="D43" s="499"/>
      <c r="E43" s="499"/>
      <c r="F43" s="500"/>
      <c r="G43" s="498"/>
      <c r="H43" s="499"/>
      <c r="I43" s="500"/>
      <c r="J43" s="504" t="str">
        <f>C42&amp;"_"&amp;C43&amp;"_"&amp;G43</f>
        <v>-/__</v>
      </c>
      <c r="K43" s="505"/>
      <c r="L43" s="506"/>
      <c r="O43" s="212" t="s">
        <v>1434</v>
      </c>
      <c r="S43" s="5"/>
      <c r="T43" s="6"/>
      <c r="U43" s="6"/>
      <c r="V43" s="193" t="s">
        <v>1960</v>
      </c>
      <c r="W43" s="194" t="s">
        <v>4</v>
      </c>
      <c r="X43" s="194" t="s">
        <v>5</v>
      </c>
      <c r="Y43" s="3"/>
    </row>
    <row r="44" spans="1:25" ht="30" customHeight="1">
      <c r="A44" s="462" t="s">
        <v>1523</v>
      </c>
      <c r="B44" s="463"/>
      <c r="C44" s="464"/>
      <c r="D44" s="465"/>
      <c r="E44" s="466"/>
      <c r="F44" s="470" t="s">
        <v>1522</v>
      </c>
      <c r="G44" s="471"/>
      <c r="H44" s="472"/>
      <c r="I44" s="473"/>
      <c r="J44" s="59" t="s">
        <v>48</v>
      </c>
      <c r="K44" s="453"/>
      <c r="L44" s="454"/>
      <c r="O44" s="212" t="s">
        <v>1435</v>
      </c>
      <c r="S44" s="5"/>
      <c r="T44" s="6"/>
      <c r="U44" s="6"/>
      <c r="V44" s="193" t="s">
        <v>1961</v>
      </c>
      <c r="W44" s="195" t="s">
        <v>4</v>
      </c>
      <c r="X44" s="195" t="s">
        <v>5</v>
      </c>
      <c r="Y44" s="84"/>
    </row>
    <row r="45" spans="1:25" ht="30" customHeight="1" thickBot="1">
      <c r="A45" s="246" t="s">
        <v>27</v>
      </c>
      <c r="B45" s="589"/>
      <c r="C45" s="429"/>
      <c r="D45" s="430"/>
      <c r="E45" s="430"/>
      <c r="F45" s="430"/>
      <c r="G45" s="431"/>
      <c r="H45" s="440" t="s">
        <v>1524</v>
      </c>
      <c r="I45" s="440"/>
      <c r="J45" s="429"/>
      <c r="K45" s="430"/>
      <c r="L45" s="447"/>
      <c r="O45" s="212" t="s">
        <v>1436</v>
      </c>
      <c r="S45" s="5"/>
      <c r="T45" s="6"/>
      <c r="U45" s="6"/>
      <c r="V45" s="193" t="s">
        <v>1962</v>
      </c>
      <c r="W45" s="194" t="s">
        <v>4</v>
      </c>
      <c r="X45" s="194" t="s">
        <v>5</v>
      </c>
      <c r="Y45" s="3"/>
    </row>
    <row r="46" spans="1:25" ht="30" customHeight="1" thickBot="1">
      <c r="A46" s="239" t="s">
        <v>2132</v>
      </c>
      <c r="B46" s="240"/>
      <c r="C46" s="240"/>
      <c r="D46" s="240"/>
      <c r="E46" s="240"/>
      <c r="F46" s="240"/>
      <c r="G46" s="240"/>
      <c r="H46" s="240"/>
      <c r="I46" s="240"/>
      <c r="J46" s="240"/>
      <c r="K46" s="240"/>
      <c r="L46" s="241"/>
      <c r="O46" s="212" t="s">
        <v>1437</v>
      </c>
      <c r="S46" s="5"/>
      <c r="T46" s="6"/>
      <c r="U46" s="6"/>
      <c r="V46" s="193" t="s">
        <v>1963</v>
      </c>
      <c r="W46" s="195" t="s">
        <v>4</v>
      </c>
      <c r="X46" s="195" t="s">
        <v>5</v>
      </c>
      <c r="Y46" s="84"/>
    </row>
    <row r="47" spans="1:25" ht="49.5" customHeight="1">
      <c r="A47" s="591"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592"/>
      <c r="C47" s="592"/>
      <c r="D47" s="592"/>
      <c r="E47" s="592"/>
      <c r="F47" s="592"/>
      <c r="G47" s="592"/>
      <c r="H47" s="592"/>
      <c r="I47" s="592"/>
      <c r="J47" s="592"/>
      <c r="K47" s="592"/>
      <c r="L47" s="593"/>
      <c r="O47" s="212" t="s">
        <v>1438</v>
      </c>
      <c r="S47" s="5"/>
      <c r="T47" s="6"/>
      <c r="U47" s="6"/>
      <c r="V47" s="193" t="s">
        <v>1964</v>
      </c>
      <c r="W47" s="194" t="s">
        <v>4</v>
      </c>
      <c r="X47" s="194" t="s">
        <v>5</v>
      </c>
      <c r="Y47" s="3"/>
    </row>
    <row r="48" spans="1:25" ht="75.75" customHeight="1">
      <c r="A48" s="594" t="s">
        <v>107</v>
      </c>
      <c r="B48" s="537"/>
      <c r="C48" s="537"/>
      <c r="D48" s="537"/>
      <c r="E48" s="537"/>
      <c r="F48" s="537"/>
      <c r="G48" s="537"/>
      <c r="H48" s="537"/>
      <c r="I48" s="537"/>
      <c r="J48" s="537"/>
      <c r="K48" s="537"/>
      <c r="L48" s="587"/>
      <c r="O48" s="212" t="s">
        <v>1439</v>
      </c>
      <c r="S48" s="3"/>
      <c r="T48" s="4"/>
      <c r="U48" s="4"/>
      <c r="V48" s="193" t="s">
        <v>1965</v>
      </c>
      <c r="W48" s="195" t="s">
        <v>4</v>
      </c>
      <c r="X48" s="195" t="s">
        <v>5</v>
      </c>
      <c r="Y48" s="84"/>
    </row>
    <row r="49" spans="1:25" ht="54.75" customHeight="1">
      <c r="A49" s="149"/>
      <c r="B49" s="588" t="str">
        <f>'PRIJAVNI OBRAZAC'!B27:D27</f>
        <v>,</v>
      </c>
      <c r="C49" s="588"/>
      <c r="D49" s="588"/>
      <c r="E49" s="182">
        <f ca="1">TODAY()</f>
        <v>42123</v>
      </c>
      <c r="F49" s="131"/>
      <c r="G49" s="131"/>
      <c r="H49" s="590"/>
      <c r="I49" s="590"/>
      <c r="J49" s="590"/>
      <c r="K49" s="87"/>
      <c r="L49" s="19"/>
      <c r="O49" s="212" t="s">
        <v>1440</v>
      </c>
      <c r="S49" s="5"/>
      <c r="T49" s="6"/>
      <c r="U49" s="6"/>
      <c r="V49" s="193" t="s">
        <v>1966</v>
      </c>
      <c r="W49" s="194" t="s">
        <v>1682</v>
      </c>
      <c r="X49" s="194" t="s">
        <v>0</v>
      </c>
      <c r="Y49" s="3"/>
    </row>
    <row r="50" spans="1:25" ht="41.25" customHeight="1">
      <c r="A50" s="149"/>
      <c r="B50" s="538" t="s">
        <v>1590</v>
      </c>
      <c r="C50" s="538"/>
      <c r="D50" s="538"/>
      <c r="E50" s="538"/>
      <c r="F50" s="17"/>
      <c r="G50" s="18"/>
      <c r="H50" s="538"/>
      <c r="I50" s="538"/>
      <c r="J50" s="538"/>
      <c r="K50" s="538"/>
      <c r="L50" s="19"/>
      <c r="O50" s="212" t="s">
        <v>1441</v>
      </c>
      <c r="S50" s="3"/>
      <c r="T50" s="4"/>
      <c r="U50" s="4"/>
      <c r="V50" s="193" t="s">
        <v>1967</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1968</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1969</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1970</v>
      </c>
      <c r="W53" s="194" t="s">
        <v>4</v>
      </c>
      <c r="X53" s="194" t="s">
        <v>5</v>
      </c>
      <c r="Y53" s="84"/>
    </row>
    <row r="54" spans="1:25" ht="15">
      <c r="A54" s="150"/>
      <c r="B54" s="537" t="s">
        <v>1492</v>
      </c>
      <c r="C54" s="537"/>
      <c r="D54" s="537"/>
      <c r="E54" s="537"/>
      <c r="F54" s="88"/>
      <c r="G54" s="537">
        <f>IF(C24&lt;&gt;"","Izvođač radova","")</f>
      </c>
      <c r="H54" s="537"/>
      <c r="I54" s="537"/>
      <c r="J54" s="537"/>
      <c r="K54" s="537"/>
      <c r="L54" s="89"/>
      <c r="O54" s="212" t="s">
        <v>1445</v>
      </c>
      <c r="S54" s="5"/>
      <c r="T54" s="6"/>
      <c r="U54" s="6"/>
      <c r="V54" s="193" t="s">
        <v>1971</v>
      </c>
      <c r="W54" s="195" t="s">
        <v>4</v>
      </c>
      <c r="X54" s="195" t="s">
        <v>5</v>
      </c>
      <c r="Y54" s="3"/>
    </row>
    <row r="55" spans="1:25" ht="54.75" customHeight="1">
      <c r="A55" s="151"/>
      <c r="B55" s="254"/>
      <c r="C55" s="254"/>
      <c r="D55" s="254"/>
      <c r="E55" s="254"/>
      <c r="F55" s="18"/>
      <c r="G55" s="567"/>
      <c r="H55" s="567"/>
      <c r="I55" s="567"/>
      <c r="J55" s="567"/>
      <c r="K55" s="567"/>
      <c r="L55" s="19"/>
      <c r="O55" s="212" t="s">
        <v>1446</v>
      </c>
      <c r="S55" s="3"/>
      <c r="T55" s="4"/>
      <c r="U55" s="4"/>
      <c r="V55" s="193" t="s">
        <v>1972</v>
      </c>
      <c r="W55" s="194" t="s">
        <v>4</v>
      </c>
      <c r="X55" s="194" t="s">
        <v>5</v>
      </c>
      <c r="Y55" s="84"/>
    </row>
    <row r="56" spans="1:25" ht="15">
      <c r="A56" s="151"/>
      <c r="B56" s="563" t="s">
        <v>1547</v>
      </c>
      <c r="C56" s="563"/>
      <c r="D56" s="563"/>
      <c r="E56" s="563"/>
      <c r="F56" s="18"/>
      <c r="G56" s="538">
        <f>IF(C24&lt;&gt;"","(žig i potpis izvođača)","")</f>
      </c>
      <c r="H56" s="538"/>
      <c r="I56" s="538"/>
      <c r="J56" s="538"/>
      <c r="K56" s="538"/>
      <c r="L56" s="19"/>
      <c r="O56" s="212" t="s">
        <v>1447</v>
      </c>
      <c r="S56" s="5"/>
      <c r="T56" s="6"/>
      <c r="U56" s="6"/>
      <c r="V56" s="193" t="s">
        <v>1973</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1974</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1975</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1976</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1977</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1978</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1979</v>
      </c>
      <c r="W62" s="194" t="s">
        <v>4</v>
      </c>
      <c r="X62" s="194" t="s">
        <v>5</v>
      </c>
      <c r="Y62" s="84"/>
    </row>
    <row r="63" spans="1:25" ht="15.75" customHeight="1">
      <c r="A63" s="150"/>
      <c r="B63" s="537">
        <f>IF(C29&lt;&gt;"","Izvođač radova","")</f>
      </c>
      <c r="C63" s="537"/>
      <c r="D63" s="537"/>
      <c r="E63" s="537"/>
      <c r="F63" s="88"/>
      <c r="G63" s="537">
        <f>IF(C34&lt;&gt;"","Izvođač radova","")</f>
      </c>
      <c r="H63" s="537"/>
      <c r="I63" s="537"/>
      <c r="J63" s="537"/>
      <c r="K63" s="537"/>
      <c r="L63" s="89"/>
      <c r="O63" s="216" t="s">
        <v>2130</v>
      </c>
      <c r="S63" s="3"/>
      <c r="T63" s="4"/>
      <c r="U63" s="4"/>
      <c r="V63" s="193" t="s">
        <v>1980</v>
      </c>
      <c r="W63" s="195" t="s">
        <v>4</v>
      </c>
      <c r="X63" s="195" t="s">
        <v>5</v>
      </c>
      <c r="Y63" s="3"/>
    </row>
    <row r="64" spans="1:25" ht="54.75" customHeight="1">
      <c r="A64" s="151"/>
      <c r="B64" s="567"/>
      <c r="C64" s="567"/>
      <c r="D64" s="567"/>
      <c r="E64" s="567"/>
      <c r="F64" s="18"/>
      <c r="G64" s="567"/>
      <c r="H64" s="567"/>
      <c r="I64" s="567"/>
      <c r="J64" s="567"/>
      <c r="K64" s="567"/>
      <c r="L64" s="19"/>
      <c r="O64" s="212" t="s">
        <v>1454</v>
      </c>
      <c r="S64" s="5"/>
      <c r="T64" s="6"/>
      <c r="U64" s="6"/>
      <c r="V64" s="193" t="s">
        <v>16</v>
      </c>
      <c r="W64" s="194" t="s">
        <v>17</v>
      </c>
      <c r="X64" s="194" t="s">
        <v>5</v>
      </c>
      <c r="Y64" s="84"/>
    </row>
    <row r="65" spans="1:25" ht="15">
      <c r="A65" s="151"/>
      <c r="B65" s="538">
        <f>IF(C29&lt;&gt;"","(žig i potpis izvođača)","")</f>
      </c>
      <c r="C65" s="538"/>
      <c r="D65" s="538"/>
      <c r="E65" s="538"/>
      <c r="F65" s="123"/>
      <c r="G65" s="538">
        <f>IF(C34&lt;&gt;"","(žig i potpis izvođača)","")</f>
      </c>
      <c r="H65" s="538"/>
      <c r="I65" s="538"/>
      <c r="J65" s="538"/>
      <c r="K65" s="538"/>
      <c r="L65" s="19"/>
      <c r="O65" s="212" t="s">
        <v>1455</v>
      </c>
      <c r="S65" s="3"/>
      <c r="T65" s="4"/>
      <c r="U65" s="4"/>
      <c r="V65" s="193" t="s">
        <v>19</v>
      </c>
      <c r="W65" s="195" t="s">
        <v>1683</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1981</v>
      </c>
      <c r="W66" s="194" t="s">
        <v>1684</v>
      </c>
      <c r="X66" s="194" t="s">
        <v>5</v>
      </c>
      <c r="Y66" s="3"/>
    </row>
    <row r="67" spans="1:25" ht="15">
      <c r="A67" s="151"/>
      <c r="B67" s="158"/>
      <c r="C67" s="133"/>
      <c r="D67" s="133"/>
      <c r="E67" s="133"/>
      <c r="F67" s="18"/>
      <c r="G67" s="18"/>
      <c r="H67" s="133"/>
      <c r="I67" s="133"/>
      <c r="J67" s="133"/>
      <c r="K67" s="133"/>
      <c r="L67" s="19"/>
      <c r="O67" s="210"/>
      <c r="S67" s="3"/>
      <c r="T67" s="4"/>
      <c r="U67" s="4"/>
      <c r="V67" s="193" t="s">
        <v>1528</v>
      </c>
      <c r="W67" s="195" t="s">
        <v>1685</v>
      </c>
      <c r="X67" s="195" t="s">
        <v>5</v>
      </c>
      <c r="Y67" s="3"/>
    </row>
    <row r="68" spans="1:25" ht="15">
      <c r="A68" s="151"/>
      <c r="B68" s="158"/>
      <c r="C68" s="133"/>
      <c r="D68" s="133"/>
      <c r="E68" s="133"/>
      <c r="F68" s="18"/>
      <c r="G68" s="18"/>
      <c r="H68" s="133"/>
      <c r="I68" s="133"/>
      <c r="J68" s="133"/>
      <c r="K68" s="133"/>
      <c r="L68" s="19"/>
      <c r="O68" s="210"/>
      <c r="S68" s="3"/>
      <c r="T68" s="4"/>
      <c r="U68" s="4"/>
      <c r="V68" s="193" t="s">
        <v>1982</v>
      </c>
      <c r="W68" s="194" t="s">
        <v>1686</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1687</v>
      </c>
      <c r="X69" s="195" t="s">
        <v>0</v>
      </c>
      <c r="Y69" s="84"/>
    </row>
    <row r="70" spans="1:25" ht="15">
      <c r="A70" s="150"/>
      <c r="B70" s="159"/>
      <c r="C70" s="135"/>
      <c r="D70" s="135"/>
      <c r="E70" s="135"/>
      <c r="F70" s="135"/>
      <c r="G70" s="135"/>
      <c r="H70" s="135"/>
      <c r="I70" s="135"/>
      <c r="J70" s="135"/>
      <c r="K70" s="135"/>
      <c r="L70" s="136"/>
      <c r="O70" s="210"/>
      <c r="S70" s="3"/>
      <c r="T70" s="4"/>
      <c r="U70" s="4"/>
      <c r="V70" s="193" t="s">
        <v>1983</v>
      </c>
      <c r="W70" s="194" t="s">
        <v>1688</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537" t="s">
        <v>1548</v>
      </c>
      <c r="C72" s="537"/>
      <c r="D72" s="537"/>
      <c r="E72" s="537"/>
      <c r="F72" s="88"/>
      <c r="G72" s="135"/>
      <c r="H72" s="135"/>
      <c r="I72" s="135"/>
      <c r="J72" s="135"/>
      <c r="K72" s="135"/>
      <c r="L72" s="136"/>
      <c r="O72" s="210"/>
      <c r="S72" s="3"/>
      <c r="T72" s="4"/>
      <c r="U72" s="4"/>
      <c r="V72" s="193" t="s">
        <v>29</v>
      </c>
      <c r="W72" s="194" t="s">
        <v>30</v>
      </c>
      <c r="X72" s="194" t="s">
        <v>0</v>
      </c>
      <c r="Y72" s="3"/>
    </row>
    <row r="73" spans="1:25" ht="54.75" customHeight="1">
      <c r="A73" s="151"/>
      <c r="B73" s="254"/>
      <c r="C73" s="254"/>
      <c r="D73" s="254"/>
      <c r="E73" s="254"/>
      <c r="F73" s="18"/>
      <c r="G73" s="135"/>
      <c r="H73" s="135"/>
      <c r="I73" s="135"/>
      <c r="J73" s="135"/>
      <c r="K73" s="135"/>
      <c r="L73" s="136"/>
      <c r="O73" s="210"/>
      <c r="S73" s="5"/>
      <c r="T73" s="6"/>
      <c r="U73" s="6"/>
      <c r="V73" s="193" t="s">
        <v>33</v>
      </c>
      <c r="W73" s="195" t="s">
        <v>1689</v>
      </c>
      <c r="X73" s="195" t="s">
        <v>0</v>
      </c>
      <c r="Y73" s="84"/>
    </row>
    <row r="74" spans="1:25" ht="15">
      <c r="A74" s="151"/>
      <c r="B74" s="563" t="s">
        <v>1680</v>
      </c>
      <c r="C74" s="563"/>
      <c r="D74" s="563"/>
      <c r="E74" s="563"/>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1690</v>
      </c>
      <c r="X76" s="194" t="s">
        <v>0</v>
      </c>
      <c r="Y76" s="3"/>
    </row>
    <row r="77" spans="1:24" s="94" customFormat="1" ht="64.5" customHeight="1" thickBot="1">
      <c r="A77" s="289" t="s">
        <v>1572</v>
      </c>
      <c r="B77" s="290"/>
      <c r="C77" s="290"/>
      <c r="D77" s="290"/>
      <c r="E77" s="290"/>
      <c r="F77" s="290"/>
      <c r="G77" s="290"/>
      <c r="H77" s="290"/>
      <c r="I77" s="290"/>
      <c r="J77" s="290"/>
      <c r="K77" s="290"/>
      <c r="L77" s="291"/>
      <c r="M77" s="369"/>
      <c r="N77" s="370"/>
      <c r="R77" s="218" t="s">
        <v>1662</v>
      </c>
      <c r="V77" s="193" t="s">
        <v>1984</v>
      </c>
      <c r="W77" s="195" t="s">
        <v>1691</v>
      </c>
      <c r="X77" s="195" t="s">
        <v>0</v>
      </c>
    </row>
    <row r="78" spans="1:24" s="94" customFormat="1" ht="45" customHeight="1" thickBot="1">
      <c r="A78" s="292" t="s">
        <v>1593</v>
      </c>
      <c r="B78" s="293"/>
      <c r="C78" s="293"/>
      <c r="D78" s="293"/>
      <c r="E78" s="293"/>
      <c r="F78" s="293"/>
      <c r="G78" s="293"/>
      <c r="H78" s="293"/>
      <c r="I78" s="293"/>
      <c r="J78" s="293"/>
      <c r="K78" s="293"/>
      <c r="L78" s="294"/>
      <c r="M78" s="369"/>
      <c r="N78" s="370"/>
      <c r="V78" s="193" t="s">
        <v>1985</v>
      </c>
      <c r="W78" s="194" t="s">
        <v>1692</v>
      </c>
      <c r="X78" s="194" t="s">
        <v>0</v>
      </c>
    </row>
    <row r="79" spans="1:24" s="94" customFormat="1" ht="30" customHeight="1" thickBot="1">
      <c r="A79" s="407" t="s">
        <v>1603</v>
      </c>
      <c r="B79" s="408"/>
      <c r="C79" s="408"/>
      <c r="D79" s="408"/>
      <c r="E79" s="408"/>
      <c r="F79" s="408"/>
      <c r="G79" s="408"/>
      <c r="H79" s="408"/>
      <c r="I79" s="408"/>
      <c r="J79" s="408"/>
      <c r="K79" s="408"/>
      <c r="L79" s="409"/>
      <c r="V79" s="193" t="s">
        <v>1986</v>
      </c>
      <c r="W79" s="195" t="s">
        <v>1693</v>
      </c>
      <c r="X79" s="195" t="s">
        <v>0</v>
      </c>
    </row>
    <row r="80" spans="1:24" s="94" customFormat="1" ht="39" customHeight="1">
      <c r="A80" s="170" t="s">
        <v>1673</v>
      </c>
      <c r="B80" s="568">
        <f>C4</f>
        <v>0</v>
      </c>
      <c r="C80" s="569"/>
      <c r="D80" s="570" t="s">
        <v>1674</v>
      </c>
      <c r="E80" s="571"/>
      <c r="F80" s="558">
        <f>C5</f>
        <v>0</v>
      </c>
      <c r="G80" s="559"/>
      <c r="H80" s="559"/>
      <c r="I80" s="559"/>
      <c r="J80" s="559"/>
      <c r="K80" s="559"/>
      <c r="L80" s="560"/>
      <c r="V80" s="196" t="s">
        <v>1987</v>
      </c>
      <c r="W80" s="194" t="s">
        <v>1694</v>
      </c>
      <c r="X80" s="194" t="s">
        <v>0</v>
      </c>
    </row>
    <row r="81" spans="1:24" s="94" customFormat="1" ht="30.75" customHeight="1">
      <c r="A81" s="167" t="s">
        <v>1672</v>
      </c>
      <c r="B81" s="561">
        <f>C7</f>
        <v>0</v>
      </c>
      <c r="C81" s="562"/>
      <c r="D81" s="550" t="s">
        <v>1675</v>
      </c>
      <c r="E81" s="551"/>
      <c r="F81" s="555">
        <f>C8</f>
        <v>0</v>
      </c>
      <c r="G81" s="556"/>
      <c r="H81" s="556"/>
      <c r="I81" s="556"/>
      <c r="J81" s="556"/>
      <c r="K81" s="556"/>
      <c r="L81" s="557"/>
      <c r="V81" s="193" t="s">
        <v>1988</v>
      </c>
      <c r="W81" s="195" t="s">
        <v>1695</v>
      </c>
      <c r="X81" s="195" t="s">
        <v>0</v>
      </c>
    </row>
    <row r="82" spans="1:24" s="94" customFormat="1" ht="40.5" customHeight="1">
      <c r="A82" s="167" t="s">
        <v>1671</v>
      </c>
      <c r="B82" s="561">
        <f>C10</f>
      </c>
      <c r="C82" s="562"/>
      <c r="D82" s="550" t="s">
        <v>1607</v>
      </c>
      <c r="E82" s="551"/>
      <c r="F82" s="552">
        <f>'PRIJAVNI OBRAZAC'!K18</f>
        <v>0</v>
      </c>
      <c r="G82" s="553"/>
      <c r="H82" s="553"/>
      <c r="I82" s="553"/>
      <c r="J82" s="553"/>
      <c r="K82" s="553"/>
      <c r="L82" s="554"/>
      <c r="V82" s="193" t="s">
        <v>1989</v>
      </c>
      <c r="W82" s="194" t="s">
        <v>1696</v>
      </c>
      <c r="X82" s="194" t="s">
        <v>0</v>
      </c>
    </row>
    <row r="83" spans="1:24" s="94" customFormat="1" ht="69.75" customHeight="1">
      <c r="A83" s="167" t="s">
        <v>1606</v>
      </c>
      <c r="B83" s="561">
        <f>'PRIJAVNI OBRAZAC'!C18</f>
        <v>0</v>
      </c>
      <c r="C83" s="562"/>
      <c r="D83" s="550" t="s">
        <v>1608</v>
      </c>
      <c r="E83" s="551"/>
      <c r="F83" s="564"/>
      <c r="G83" s="565"/>
      <c r="H83" s="565"/>
      <c r="I83" s="565"/>
      <c r="J83" s="565"/>
      <c r="K83" s="565"/>
      <c r="L83" s="566"/>
      <c r="V83" s="193" t="s">
        <v>1990</v>
      </c>
      <c r="W83" s="195" t="s">
        <v>1697</v>
      </c>
      <c r="X83" s="195" t="s">
        <v>0</v>
      </c>
    </row>
    <row r="84" spans="1:24" s="94" customFormat="1" ht="72" customHeight="1">
      <c r="A84" s="539" t="s">
        <v>1609</v>
      </c>
      <c r="B84" s="540"/>
      <c r="C84" s="540"/>
      <c r="D84" s="547"/>
      <c r="E84" s="547"/>
      <c r="F84" s="547"/>
      <c r="G84" s="547"/>
      <c r="H84" s="547"/>
      <c r="I84" s="547"/>
      <c r="J84" s="547"/>
      <c r="K84" s="548"/>
      <c r="L84" s="549"/>
      <c r="O84" s="95"/>
      <c r="V84" s="193" t="s">
        <v>44</v>
      </c>
      <c r="W84" s="194" t="s">
        <v>1698</v>
      </c>
      <c r="X84" s="194" t="s">
        <v>0</v>
      </c>
    </row>
    <row r="85" spans="1:24" s="94" customFormat="1" ht="98.25" customHeight="1">
      <c r="A85" s="539" t="s">
        <v>1610</v>
      </c>
      <c r="B85" s="540"/>
      <c r="C85" s="540"/>
      <c r="D85" s="547"/>
      <c r="E85" s="547"/>
      <c r="F85" s="547"/>
      <c r="G85" s="547"/>
      <c r="H85" s="547"/>
      <c r="I85" s="547"/>
      <c r="J85" s="547"/>
      <c r="K85" s="548"/>
      <c r="L85" s="549"/>
      <c r="O85" s="95"/>
      <c r="V85" s="193" t="s">
        <v>45</v>
      </c>
      <c r="W85" s="195" t="s">
        <v>1699</v>
      </c>
      <c r="X85" s="195" t="s">
        <v>0</v>
      </c>
    </row>
    <row r="86" spans="1:24" s="94" customFormat="1" ht="30.75" customHeight="1">
      <c r="A86" s="572" t="s">
        <v>1611</v>
      </c>
      <c r="B86" s="573"/>
      <c r="C86" s="574"/>
      <c r="D86" s="578"/>
      <c r="E86" s="579"/>
      <c r="F86" s="579"/>
      <c r="G86" s="579"/>
      <c r="H86" s="579"/>
      <c r="I86" s="579"/>
      <c r="J86" s="579"/>
      <c r="K86" s="579"/>
      <c r="L86" s="580"/>
      <c r="O86" s="95"/>
      <c r="V86" s="193" t="s">
        <v>46</v>
      </c>
      <c r="W86" s="194" t="s">
        <v>47</v>
      </c>
      <c r="X86" s="194" t="s">
        <v>0</v>
      </c>
    </row>
    <row r="87" spans="1:24" s="94" customFormat="1" ht="30.75" customHeight="1">
      <c r="A87" s="575"/>
      <c r="B87" s="576"/>
      <c r="C87" s="577"/>
      <c r="D87" s="581"/>
      <c r="E87" s="582"/>
      <c r="F87" s="582"/>
      <c r="G87" s="582"/>
      <c r="H87" s="582"/>
      <c r="I87" s="582"/>
      <c r="J87" s="582"/>
      <c r="K87" s="582"/>
      <c r="L87" s="583"/>
      <c r="O87" s="95"/>
      <c r="V87" s="193" t="s">
        <v>49</v>
      </c>
      <c r="W87" s="195" t="s">
        <v>50</v>
      </c>
      <c r="X87" s="195" t="s">
        <v>0</v>
      </c>
    </row>
    <row r="88" spans="1:24" s="94" customFormat="1" ht="28.5" customHeight="1">
      <c r="A88" s="575"/>
      <c r="B88" s="576"/>
      <c r="C88" s="577"/>
      <c r="D88" s="581"/>
      <c r="E88" s="582"/>
      <c r="F88" s="582"/>
      <c r="G88" s="582"/>
      <c r="H88" s="582"/>
      <c r="I88" s="582"/>
      <c r="J88" s="582"/>
      <c r="K88" s="582"/>
      <c r="L88" s="583"/>
      <c r="O88" s="95"/>
      <c r="V88" s="193" t="s">
        <v>51</v>
      </c>
      <c r="W88" s="194" t="s">
        <v>1700</v>
      </c>
      <c r="X88" s="194" t="s">
        <v>0</v>
      </c>
    </row>
    <row r="89" spans="1:24" s="94" customFormat="1" ht="27.75" customHeight="1">
      <c r="A89" s="575"/>
      <c r="B89" s="576"/>
      <c r="C89" s="577"/>
      <c r="D89" s="581"/>
      <c r="E89" s="582"/>
      <c r="F89" s="582"/>
      <c r="G89" s="582"/>
      <c r="H89" s="582"/>
      <c r="I89" s="582"/>
      <c r="J89" s="582"/>
      <c r="K89" s="582"/>
      <c r="L89" s="583"/>
      <c r="O89" s="95"/>
      <c r="V89" s="193" t="s">
        <v>52</v>
      </c>
      <c r="W89" s="195" t="s">
        <v>53</v>
      </c>
      <c r="X89" s="195" t="s">
        <v>0</v>
      </c>
    </row>
    <row r="90" spans="1:24" s="94" customFormat="1" ht="24" customHeight="1">
      <c r="A90" s="405"/>
      <c r="B90" s="406"/>
      <c r="C90" s="571"/>
      <c r="D90" s="584"/>
      <c r="E90" s="585"/>
      <c r="F90" s="585"/>
      <c r="G90" s="585"/>
      <c r="H90" s="585"/>
      <c r="I90" s="585"/>
      <c r="J90" s="585"/>
      <c r="K90" s="585"/>
      <c r="L90" s="586"/>
      <c r="O90" s="95"/>
      <c r="V90" s="193" t="s">
        <v>54</v>
      </c>
      <c r="W90" s="194" t="s">
        <v>55</v>
      </c>
      <c r="X90" s="194" t="s">
        <v>0</v>
      </c>
    </row>
    <row r="91" spans="1:24" s="94" customFormat="1" ht="33" customHeight="1">
      <c r="A91" s="539" t="s">
        <v>1612</v>
      </c>
      <c r="B91" s="540"/>
      <c r="C91" s="540"/>
      <c r="D91" s="541"/>
      <c r="E91" s="541"/>
      <c r="F91" s="541"/>
      <c r="G91" s="541"/>
      <c r="H91" s="541"/>
      <c r="I91" s="541"/>
      <c r="J91" s="541"/>
      <c r="K91" s="542"/>
      <c r="L91" s="543"/>
      <c r="O91" s="95"/>
      <c r="V91" s="193" t="s">
        <v>1991</v>
      </c>
      <c r="W91" s="195" t="s">
        <v>1701</v>
      </c>
      <c r="X91" s="195" t="s">
        <v>0</v>
      </c>
    </row>
    <row r="92" spans="1:24" s="94" customFormat="1" ht="51.75" customHeight="1">
      <c r="A92" s="539" t="s">
        <v>1613</v>
      </c>
      <c r="B92" s="540"/>
      <c r="C92" s="540"/>
      <c r="D92" s="541"/>
      <c r="E92" s="541"/>
      <c r="F92" s="541"/>
      <c r="G92" s="541"/>
      <c r="H92" s="541"/>
      <c r="I92" s="541"/>
      <c r="J92" s="541"/>
      <c r="K92" s="542"/>
      <c r="L92" s="543"/>
      <c r="O92" s="95"/>
      <c r="V92" s="193" t="s">
        <v>1992</v>
      </c>
      <c r="W92" s="194" t="s">
        <v>1702</v>
      </c>
      <c r="X92" s="194" t="s">
        <v>0</v>
      </c>
    </row>
    <row r="93" spans="1:24" s="94" customFormat="1" ht="52.5" customHeight="1">
      <c r="A93" s="539" t="s">
        <v>1614</v>
      </c>
      <c r="B93" s="540"/>
      <c r="C93" s="540"/>
      <c r="D93" s="544"/>
      <c r="E93" s="544"/>
      <c r="F93" s="544"/>
      <c r="G93" s="544"/>
      <c r="H93" s="544"/>
      <c r="I93" s="544"/>
      <c r="J93" s="544"/>
      <c r="K93" s="545"/>
      <c r="L93" s="546"/>
      <c r="O93" s="95"/>
      <c r="V93" s="193" t="s">
        <v>1993</v>
      </c>
      <c r="W93" s="195" t="s">
        <v>1703</v>
      </c>
      <c r="X93" s="195" t="s">
        <v>0</v>
      </c>
    </row>
    <row r="94" spans="1:24" s="94" customFormat="1" ht="41.25" customHeight="1">
      <c r="A94" s="539" t="s">
        <v>1615</v>
      </c>
      <c r="B94" s="540"/>
      <c r="C94" s="540"/>
      <c r="D94" s="544"/>
      <c r="E94" s="544"/>
      <c r="F94" s="544"/>
      <c r="G94" s="544"/>
      <c r="H94" s="544"/>
      <c r="I94" s="544"/>
      <c r="J94" s="544"/>
      <c r="K94" s="545"/>
      <c r="L94" s="546"/>
      <c r="V94" s="193" t="s">
        <v>1994</v>
      </c>
      <c r="W94" s="194" t="s">
        <v>1704</v>
      </c>
      <c r="X94" s="194" t="s">
        <v>0</v>
      </c>
    </row>
    <row r="95" spans="1:24" s="94" customFormat="1" ht="31.5" customHeight="1">
      <c r="A95" s="539" t="s">
        <v>1616</v>
      </c>
      <c r="B95" s="540"/>
      <c r="C95" s="540"/>
      <c r="D95" s="523"/>
      <c r="E95" s="523"/>
      <c r="F95" s="523"/>
      <c r="G95" s="523"/>
      <c r="H95" s="523"/>
      <c r="I95" s="523"/>
      <c r="J95" s="523"/>
      <c r="K95" s="524"/>
      <c r="L95" s="525"/>
      <c r="V95" s="193" t="s">
        <v>1995</v>
      </c>
      <c r="W95" s="195" t="s">
        <v>1705</v>
      </c>
      <c r="X95" s="195" t="s">
        <v>5</v>
      </c>
    </row>
    <row r="96" spans="1:24" s="94" customFormat="1" ht="36" customHeight="1" thickBot="1">
      <c r="A96" s="526" t="s">
        <v>1617</v>
      </c>
      <c r="B96" s="527"/>
      <c r="C96" s="527"/>
      <c r="D96" s="528"/>
      <c r="E96" s="528"/>
      <c r="F96" s="528"/>
      <c r="G96" s="528"/>
      <c r="H96" s="528"/>
      <c r="I96" s="528"/>
      <c r="J96" s="528"/>
      <c r="K96" s="528"/>
      <c r="L96" s="529"/>
      <c r="V96" s="193" t="s">
        <v>1996</v>
      </c>
      <c r="W96" s="194" t="s">
        <v>1706</v>
      </c>
      <c r="X96" s="194" t="s">
        <v>5</v>
      </c>
    </row>
    <row r="97" spans="1:24" s="94" customFormat="1" ht="30" customHeight="1" thickBot="1">
      <c r="A97" s="530" t="s">
        <v>1604</v>
      </c>
      <c r="B97" s="531"/>
      <c r="C97" s="531"/>
      <c r="D97" s="531"/>
      <c r="E97" s="531"/>
      <c r="F97" s="531"/>
      <c r="G97" s="531"/>
      <c r="H97" s="531"/>
      <c r="I97" s="531"/>
      <c r="J97" s="531"/>
      <c r="K97" s="531"/>
      <c r="L97" s="532"/>
      <c r="V97" s="193" t="s">
        <v>1997</v>
      </c>
      <c r="W97" s="195" t="s">
        <v>1707</v>
      </c>
      <c r="X97" s="195" t="s">
        <v>5</v>
      </c>
    </row>
    <row r="98" spans="1:24" s="94" customFormat="1" ht="19.5" customHeight="1" thickBot="1">
      <c r="A98" s="533" t="s">
        <v>1621</v>
      </c>
      <c r="B98" s="534"/>
      <c r="C98" s="534"/>
      <c r="D98" s="534"/>
      <c r="E98" s="534"/>
      <c r="F98" s="534"/>
      <c r="G98" s="534"/>
      <c r="H98" s="534"/>
      <c r="I98" s="534"/>
      <c r="J98" s="534"/>
      <c r="K98" s="534"/>
      <c r="L98" s="535"/>
      <c r="V98" s="193" t="s">
        <v>56</v>
      </c>
      <c r="W98" s="194" t="s">
        <v>57</v>
      </c>
      <c r="X98" s="194" t="s">
        <v>5</v>
      </c>
    </row>
    <row r="99" spans="1:24" s="94" customFormat="1" ht="75.75" customHeight="1">
      <c r="A99" s="168" t="s">
        <v>1595</v>
      </c>
      <c r="B99" s="169" t="s">
        <v>1596</v>
      </c>
      <c r="C99" s="517" t="s">
        <v>1597</v>
      </c>
      <c r="D99" s="518"/>
      <c r="E99" s="519"/>
      <c r="F99" s="520" t="s">
        <v>1598</v>
      </c>
      <c r="G99" s="522"/>
      <c r="H99" s="520" t="s">
        <v>1599</v>
      </c>
      <c r="I99" s="521"/>
      <c r="J99" s="522"/>
      <c r="K99" s="520" t="s">
        <v>1600</v>
      </c>
      <c r="L99" s="536"/>
      <c r="M99" s="96"/>
      <c r="V99" s="193" t="s">
        <v>1998</v>
      </c>
      <c r="W99" s="195" t="s">
        <v>1705</v>
      </c>
      <c r="X99" s="195" t="s">
        <v>5</v>
      </c>
    </row>
    <row r="100" spans="1:24" s="94" customFormat="1" ht="34.5" customHeight="1">
      <c r="A100" s="178"/>
      <c r="B100" s="179"/>
      <c r="C100" s="509"/>
      <c r="D100" s="510"/>
      <c r="E100" s="511"/>
      <c r="F100" s="510"/>
      <c r="G100" s="511"/>
      <c r="H100" s="509"/>
      <c r="I100" s="510"/>
      <c r="J100" s="511"/>
      <c r="K100" s="510"/>
      <c r="L100" s="512"/>
      <c r="M100" s="96"/>
      <c r="V100" s="193" t="s">
        <v>58</v>
      </c>
      <c r="W100" s="194" t="s">
        <v>1708</v>
      </c>
      <c r="X100" s="194" t="s">
        <v>0</v>
      </c>
    </row>
    <row r="101" spans="1:24" s="94" customFormat="1" ht="34.5" customHeight="1">
      <c r="A101" s="178"/>
      <c r="B101" s="179"/>
      <c r="C101" s="509"/>
      <c r="D101" s="510"/>
      <c r="E101" s="511"/>
      <c r="F101" s="510"/>
      <c r="G101" s="511"/>
      <c r="H101" s="509"/>
      <c r="I101" s="510"/>
      <c r="J101" s="511"/>
      <c r="K101" s="510"/>
      <c r="L101" s="512"/>
      <c r="M101" s="96"/>
      <c r="V101" s="193" t="s">
        <v>59</v>
      </c>
      <c r="W101" s="195" t="s">
        <v>60</v>
      </c>
      <c r="X101" s="195" t="s">
        <v>0</v>
      </c>
    </row>
    <row r="102" spans="1:24" s="94" customFormat="1" ht="34.5" customHeight="1">
      <c r="A102" s="178"/>
      <c r="B102" s="179"/>
      <c r="C102" s="509"/>
      <c r="D102" s="510"/>
      <c r="E102" s="511"/>
      <c r="F102" s="510"/>
      <c r="G102" s="511"/>
      <c r="H102" s="509"/>
      <c r="I102" s="510"/>
      <c r="J102" s="511"/>
      <c r="K102" s="510"/>
      <c r="L102" s="512"/>
      <c r="M102" s="96"/>
      <c r="V102" s="193" t="s">
        <v>61</v>
      </c>
      <c r="W102" s="194" t="s">
        <v>1709</v>
      </c>
      <c r="X102" s="194" t="s">
        <v>5</v>
      </c>
    </row>
    <row r="103" spans="1:24" s="94" customFormat="1" ht="34.5" customHeight="1">
      <c r="A103" s="178"/>
      <c r="B103" s="179"/>
      <c r="C103" s="509"/>
      <c r="D103" s="510"/>
      <c r="E103" s="511"/>
      <c r="F103" s="510"/>
      <c r="G103" s="511"/>
      <c r="H103" s="509"/>
      <c r="I103" s="510"/>
      <c r="J103" s="511"/>
      <c r="K103" s="510"/>
      <c r="L103" s="512"/>
      <c r="M103" s="96"/>
      <c r="V103" s="193" t="s">
        <v>62</v>
      </c>
      <c r="W103" s="195" t="s">
        <v>1710</v>
      </c>
      <c r="X103" s="195" t="s">
        <v>0</v>
      </c>
    </row>
    <row r="104" spans="1:24" s="94" customFormat="1" ht="34.5" customHeight="1">
      <c r="A104" s="178"/>
      <c r="B104" s="179"/>
      <c r="C104" s="509"/>
      <c r="D104" s="510"/>
      <c r="E104" s="511"/>
      <c r="F104" s="510"/>
      <c r="G104" s="511"/>
      <c r="H104" s="509"/>
      <c r="I104" s="510"/>
      <c r="J104" s="511"/>
      <c r="K104" s="510"/>
      <c r="L104" s="512"/>
      <c r="M104" s="96"/>
      <c r="V104" s="193" t="s">
        <v>63</v>
      </c>
      <c r="W104" s="194" t="s">
        <v>64</v>
      </c>
      <c r="X104" s="194" t="s">
        <v>0</v>
      </c>
    </row>
    <row r="105" spans="1:24" s="94" customFormat="1" ht="34.5" customHeight="1">
      <c r="A105" s="178"/>
      <c r="B105" s="179"/>
      <c r="C105" s="509"/>
      <c r="D105" s="510"/>
      <c r="E105" s="511"/>
      <c r="F105" s="510"/>
      <c r="G105" s="511"/>
      <c r="H105" s="509"/>
      <c r="I105" s="510"/>
      <c r="J105" s="511"/>
      <c r="K105" s="510"/>
      <c r="L105" s="512"/>
      <c r="M105" s="96"/>
      <c r="V105" s="193" t="s">
        <v>1356</v>
      </c>
      <c r="W105" s="195" t="s">
        <v>1711</v>
      </c>
      <c r="X105" s="195" t="s">
        <v>0</v>
      </c>
    </row>
    <row r="106" spans="1:24" s="94" customFormat="1" ht="34.5" customHeight="1">
      <c r="A106" s="405" t="s">
        <v>1618</v>
      </c>
      <c r="B106" s="406"/>
      <c r="C106" s="595"/>
      <c r="D106" s="596"/>
      <c r="E106" s="596"/>
      <c r="F106" s="596"/>
      <c r="G106" s="596"/>
      <c r="H106" s="596"/>
      <c r="I106" s="596"/>
      <c r="J106" s="596"/>
      <c r="K106" s="596"/>
      <c r="L106" s="597"/>
      <c r="V106" s="193" t="s">
        <v>1357</v>
      </c>
      <c r="W106" s="194" t="s">
        <v>1358</v>
      </c>
      <c r="X106" s="194" t="s">
        <v>0</v>
      </c>
    </row>
    <row r="107" spans="1:24" s="94" customFormat="1" ht="37.5" customHeight="1">
      <c r="A107" s="515" t="s">
        <v>1619</v>
      </c>
      <c r="B107" s="516"/>
      <c r="C107" s="598"/>
      <c r="D107" s="599"/>
      <c r="E107" s="599"/>
      <c r="F107" s="599"/>
      <c r="G107" s="599"/>
      <c r="H107" s="599"/>
      <c r="I107" s="599"/>
      <c r="J107" s="599"/>
      <c r="K107" s="599"/>
      <c r="L107" s="600"/>
      <c r="V107" s="193" t="s">
        <v>1999</v>
      </c>
      <c r="W107" s="195" t="s">
        <v>1712</v>
      </c>
      <c r="X107" s="195" t="s">
        <v>0</v>
      </c>
    </row>
    <row r="108" spans="1:24" s="94" customFormat="1" ht="30.75" customHeight="1">
      <c r="A108" s="513" t="s">
        <v>1612</v>
      </c>
      <c r="B108" s="514"/>
      <c r="C108" s="601"/>
      <c r="D108" s="602"/>
      <c r="E108" s="602"/>
      <c r="F108" s="602"/>
      <c r="G108" s="602"/>
      <c r="H108" s="602"/>
      <c r="I108" s="602"/>
      <c r="J108" s="602"/>
      <c r="K108" s="602"/>
      <c r="L108" s="603"/>
      <c r="O108" s="95"/>
      <c r="V108" s="193" t="s">
        <v>1359</v>
      </c>
      <c r="W108" s="194" t="s">
        <v>1713</v>
      </c>
      <c r="X108" s="194" t="s">
        <v>0</v>
      </c>
    </row>
    <row r="109" spans="1:24" s="94" customFormat="1" ht="56.25" customHeight="1">
      <c r="A109" s="515" t="s">
        <v>1613</v>
      </c>
      <c r="B109" s="516"/>
      <c r="C109" s="598"/>
      <c r="D109" s="599"/>
      <c r="E109" s="599"/>
      <c r="F109" s="599"/>
      <c r="G109" s="599"/>
      <c r="H109" s="599"/>
      <c r="I109" s="599"/>
      <c r="J109" s="599"/>
      <c r="K109" s="599"/>
      <c r="L109" s="600"/>
      <c r="O109" s="95"/>
      <c r="V109" s="193" t="s">
        <v>2000</v>
      </c>
      <c r="W109" s="195" t="s">
        <v>1682</v>
      </c>
      <c r="X109" s="195" t="s">
        <v>0</v>
      </c>
    </row>
    <row r="110" spans="1:24" s="94" customFormat="1" ht="30.75" customHeight="1" thickBot="1">
      <c r="A110" s="620" t="s">
        <v>1620</v>
      </c>
      <c r="B110" s="621"/>
      <c r="C110" s="617"/>
      <c r="D110" s="618"/>
      <c r="E110" s="618"/>
      <c r="F110" s="618"/>
      <c r="G110" s="618"/>
      <c r="H110" s="618"/>
      <c r="I110" s="618"/>
      <c r="J110" s="618"/>
      <c r="K110" s="618"/>
      <c r="L110" s="619"/>
      <c r="O110" s="95"/>
      <c r="V110" s="193" t="s">
        <v>1360</v>
      </c>
      <c r="W110" s="194" t="s">
        <v>1682</v>
      </c>
      <c r="X110" s="194" t="s">
        <v>0</v>
      </c>
    </row>
    <row r="111" spans="1:24" s="94" customFormat="1" ht="19.5" customHeight="1" thickBot="1">
      <c r="A111" s="625" t="s">
        <v>1556</v>
      </c>
      <c r="B111" s="626"/>
      <c r="C111" s="626"/>
      <c r="D111" s="626"/>
      <c r="E111" s="626"/>
      <c r="F111" s="626"/>
      <c r="G111" s="626"/>
      <c r="H111" s="626"/>
      <c r="I111" s="626"/>
      <c r="J111" s="626"/>
      <c r="K111" s="626"/>
      <c r="L111" s="627"/>
      <c r="V111" s="193" t="s">
        <v>1361</v>
      </c>
      <c r="W111" s="195" t="s">
        <v>1362</v>
      </c>
      <c r="X111" s="195" t="s">
        <v>0</v>
      </c>
    </row>
    <row r="112" spans="1:24" s="94" customFormat="1" ht="57.75" customHeight="1">
      <c r="A112" s="622" t="s">
        <v>1622</v>
      </c>
      <c r="B112" s="623"/>
      <c r="C112" s="518"/>
      <c r="D112" s="518"/>
      <c r="E112" s="518"/>
      <c r="F112" s="518"/>
      <c r="G112" s="518"/>
      <c r="H112" s="518"/>
      <c r="I112" s="518"/>
      <c r="J112" s="518"/>
      <c r="K112" s="518"/>
      <c r="L112" s="624"/>
      <c r="V112" s="193" t="s">
        <v>1363</v>
      </c>
      <c r="W112" s="194" t="s">
        <v>1714</v>
      </c>
      <c r="X112" s="194" t="s">
        <v>0</v>
      </c>
    </row>
    <row r="113" spans="1:24" s="94" customFormat="1" ht="72.75" customHeight="1">
      <c r="A113" s="165" t="s">
        <v>1594</v>
      </c>
      <c r="B113" s="166" t="s">
        <v>1601</v>
      </c>
      <c r="C113" s="607" t="s">
        <v>2149</v>
      </c>
      <c r="D113" s="608"/>
      <c r="E113" s="604" t="s">
        <v>1602</v>
      </c>
      <c r="F113" s="606"/>
      <c r="G113" s="604" t="s">
        <v>2150</v>
      </c>
      <c r="H113" s="609"/>
      <c r="I113" s="609"/>
      <c r="J113" s="606"/>
      <c r="K113" s="604" t="s">
        <v>2151</v>
      </c>
      <c r="L113" s="605"/>
      <c r="M113" s="96"/>
      <c r="V113" s="193" t="s">
        <v>1364</v>
      </c>
      <c r="W113" s="195" t="s">
        <v>1365</v>
      </c>
      <c r="X113" s="195" t="s">
        <v>0</v>
      </c>
    </row>
    <row r="114" spans="1:24" s="94" customFormat="1" ht="26.25" customHeight="1">
      <c r="A114" s="180"/>
      <c r="B114" s="181"/>
      <c r="C114" s="342"/>
      <c r="D114" s="344"/>
      <c r="E114" s="342"/>
      <c r="F114" s="344"/>
      <c r="G114" s="342"/>
      <c r="H114" s="343"/>
      <c r="I114" s="343"/>
      <c r="J114" s="344"/>
      <c r="K114" s="342"/>
      <c r="L114" s="345"/>
      <c r="M114" s="96"/>
      <c r="V114" s="197" t="s">
        <v>1366</v>
      </c>
      <c r="W114" s="194" t="s">
        <v>1367</v>
      </c>
      <c r="X114" s="194" t="s">
        <v>0</v>
      </c>
    </row>
    <row r="115" spans="1:24" s="94" customFormat="1" ht="24.75" customHeight="1">
      <c r="A115" s="180"/>
      <c r="B115" s="181"/>
      <c r="C115" s="342"/>
      <c r="D115" s="344"/>
      <c r="E115" s="342"/>
      <c r="F115" s="344"/>
      <c r="G115" s="342"/>
      <c r="H115" s="343"/>
      <c r="I115" s="343"/>
      <c r="J115" s="344"/>
      <c r="K115" s="342"/>
      <c r="L115" s="345"/>
      <c r="M115" s="96"/>
      <c r="V115" s="193" t="s">
        <v>1368</v>
      </c>
      <c r="W115" s="195" t="s">
        <v>1715</v>
      </c>
      <c r="X115" s="195" t="s">
        <v>0</v>
      </c>
    </row>
    <row r="116" spans="1:24" s="94" customFormat="1" ht="24.75" customHeight="1">
      <c r="A116" s="180"/>
      <c r="B116" s="181"/>
      <c r="C116" s="342"/>
      <c r="D116" s="344"/>
      <c r="E116" s="342"/>
      <c r="F116" s="344"/>
      <c r="G116" s="342"/>
      <c r="H116" s="343"/>
      <c r="I116" s="343"/>
      <c r="J116" s="344"/>
      <c r="K116" s="342"/>
      <c r="L116" s="345"/>
      <c r="M116" s="96"/>
      <c r="V116" s="193" t="s">
        <v>1369</v>
      </c>
      <c r="W116" s="194" t="s">
        <v>1682</v>
      </c>
      <c r="X116" s="194" t="s">
        <v>0</v>
      </c>
    </row>
    <row r="117" spans="1:24" s="94" customFormat="1" ht="18.75" customHeight="1">
      <c r="A117" s="180"/>
      <c r="B117" s="181"/>
      <c r="C117" s="342"/>
      <c r="D117" s="344"/>
      <c r="E117" s="342"/>
      <c r="F117" s="344"/>
      <c r="G117" s="342"/>
      <c r="H117" s="343"/>
      <c r="I117" s="343"/>
      <c r="J117" s="344"/>
      <c r="K117" s="342"/>
      <c r="L117" s="345"/>
      <c r="M117" s="96"/>
      <c r="V117" s="193" t="s">
        <v>1370</v>
      </c>
      <c r="W117" s="195" t="s">
        <v>1371</v>
      </c>
      <c r="X117" s="195" t="s">
        <v>0</v>
      </c>
    </row>
    <row r="118" spans="1:24" s="94" customFormat="1" ht="22.5" customHeight="1">
      <c r="A118" s="180"/>
      <c r="B118" s="181"/>
      <c r="C118" s="342"/>
      <c r="D118" s="344"/>
      <c r="E118" s="342"/>
      <c r="F118" s="344"/>
      <c r="G118" s="342"/>
      <c r="H118" s="343"/>
      <c r="I118" s="343"/>
      <c r="J118" s="344"/>
      <c r="K118" s="342"/>
      <c r="L118" s="345"/>
      <c r="M118" s="96"/>
      <c r="V118" s="193" t="s">
        <v>1372</v>
      </c>
      <c r="W118" s="194" t="s">
        <v>1373</v>
      </c>
      <c r="X118" s="194" t="s">
        <v>0</v>
      </c>
    </row>
    <row r="119" spans="1:24" s="94" customFormat="1" ht="25.5" customHeight="1">
      <c r="A119" s="180"/>
      <c r="B119" s="181"/>
      <c r="C119" s="342"/>
      <c r="D119" s="344"/>
      <c r="E119" s="342"/>
      <c r="F119" s="344"/>
      <c r="G119" s="342"/>
      <c r="H119" s="343"/>
      <c r="I119" s="343"/>
      <c r="J119" s="344"/>
      <c r="K119" s="342"/>
      <c r="L119" s="345"/>
      <c r="M119" s="96"/>
      <c r="V119" s="193" t="s">
        <v>1374</v>
      </c>
      <c r="W119" s="195" t="s">
        <v>1375</v>
      </c>
      <c r="X119" s="195" t="s">
        <v>0</v>
      </c>
    </row>
    <row r="120" spans="1:24" s="94" customFormat="1" ht="30.75" customHeight="1">
      <c r="A120" s="628" t="s">
        <v>1623</v>
      </c>
      <c r="B120" s="629"/>
      <c r="C120" s="596"/>
      <c r="D120" s="596"/>
      <c r="E120" s="596"/>
      <c r="F120" s="596"/>
      <c r="G120" s="596"/>
      <c r="H120" s="596"/>
      <c r="I120" s="596"/>
      <c r="J120" s="596"/>
      <c r="K120" s="596"/>
      <c r="L120" s="597"/>
      <c r="V120" s="193" t="s">
        <v>1376</v>
      </c>
      <c r="W120" s="194" t="s">
        <v>1716</v>
      </c>
      <c r="X120" s="194" t="s">
        <v>0</v>
      </c>
    </row>
    <row r="121" spans="1:24" s="94" customFormat="1" ht="33" customHeight="1">
      <c r="A121" s="610" t="s">
        <v>1624</v>
      </c>
      <c r="B121" s="611"/>
      <c r="C121" s="599"/>
      <c r="D121" s="599"/>
      <c r="E121" s="599"/>
      <c r="F121" s="599"/>
      <c r="G121" s="599"/>
      <c r="H121" s="599"/>
      <c r="I121" s="599"/>
      <c r="J121" s="599"/>
      <c r="K121" s="599"/>
      <c r="L121" s="600"/>
      <c r="V121" s="193" t="s">
        <v>1377</v>
      </c>
      <c r="W121" s="195" t="s">
        <v>1378</v>
      </c>
      <c r="X121" s="195" t="s">
        <v>0</v>
      </c>
    </row>
    <row r="122" spans="1:24" s="94" customFormat="1" ht="27" customHeight="1">
      <c r="A122" s="610" t="s">
        <v>1612</v>
      </c>
      <c r="B122" s="611"/>
      <c r="C122" s="599"/>
      <c r="D122" s="599"/>
      <c r="E122" s="599"/>
      <c r="F122" s="599"/>
      <c r="G122" s="599"/>
      <c r="H122" s="599"/>
      <c r="I122" s="599"/>
      <c r="J122" s="599"/>
      <c r="K122" s="599"/>
      <c r="L122" s="600"/>
      <c r="O122" s="95"/>
      <c r="V122" s="193" t="s">
        <v>2001</v>
      </c>
      <c r="W122" s="194" t="s">
        <v>1375</v>
      </c>
      <c r="X122" s="194" t="s">
        <v>0</v>
      </c>
    </row>
    <row r="123" spans="1:24" s="94" customFormat="1" ht="58.5" customHeight="1">
      <c r="A123" s="610" t="s">
        <v>1613</v>
      </c>
      <c r="B123" s="611"/>
      <c r="C123" s="598"/>
      <c r="D123" s="599"/>
      <c r="E123" s="599"/>
      <c r="F123" s="599"/>
      <c r="G123" s="599"/>
      <c r="H123" s="599"/>
      <c r="I123" s="599"/>
      <c r="J123" s="599"/>
      <c r="K123" s="599"/>
      <c r="L123" s="600"/>
      <c r="O123" s="95"/>
      <c r="V123" s="193" t="s">
        <v>1379</v>
      </c>
      <c r="W123" s="195" t="s">
        <v>1717</v>
      </c>
      <c r="X123" s="195" t="s">
        <v>0</v>
      </c>
    </row>
    <row r="124" spans="1:24" s="94" customFormat="1" ht="36.75" customHeight="1" thickBot="1">
      <c r="A124" s="615" t="s">
        <v>1620</v>
      </c>
      <c r="B124" s="616"/>
      <c r="C124" s="617"/>
      <c r="D124" s="618"/>
      <c r="E124" s="618"/>
      <c r="F124" s="618"/>
      <c r="G124" s="618"/>
      <c r="H124" s="618"/>
      <c r="I124" s="618"/>
      <c r="J124" s="618"/>
      <c r="K124" s="618"/>
      <c r="L124" s="619"/>
      <c r="O124" s="95"/>
      <c r="V124" s="193" t="s">
        <v>1380</v>
      </c>
      <c r="W124" s="194" t="s">
        <v>1718</v>
      </c>
      <c r="X124" s="194" t="s">
        <v>0</v>
      </c>
    </row>
    <row r="125" spans="1:24" s="94" customFormat="1" ht="19.5" customHeight="1" thickBot="1">
      <c r="A125" s="612" t="s">
        <v>2137</v>
      </c>
      <c r="B125" s="613"/>
      <c r="C125" s="613"/>
      <c r="D125" s="613"/>
      <c r="E125" s="613"/>
      <c r="F125" s="613"/>
      <c r="G125" s="613"/>
      <c r="H125" s="613"/>
      <c r="I125" s="613"/>
      <c r="J125" s="613"/>
      <c r="K125" s="613"/>
      <c r="L125" s="614"/>
      <c r="V125" s="193" t="s">
        <v>1381</v>
      </c>
      <c r="W125" s="195" t="s">
        <v>1719</v>
      </c>
      <c r="X125" s="195" t="s">
        <v>0</v>
      </c>
    </row>
    <row r="126" spans="1:24" s="94" customFormat="1" ht="57.75" customHeight="1">
      <c r="A126" s="622" t="s">
        <v>1625</v>
      </c>
      <c r="B126" s="623"/>
      <c r="C126" s="518"/>
      <c r="D126" s="518"/>
      <c r="E126" s="518"/>
      <c r="F126" s="518"/>
      <c r="G126" s="518"/>
      <c r="H126" s="518"/>
      <c r="I126" s="518"/>
      <c r="J126" s="518"/>
      <c r="K126" s="518"/>
      <c r="L126" s="624"/>
      <c r="V126" s="193" t="s">
        <v>1382</v>
      </c>
      <c r="W126" s="194" t="s">
        <v>1383</v>
      </c>
      <c r="X126" s="194" t="s">
        <v>0</v>
      </c>
    </row>
    <row r="127" spans="1:24" s="94" customFormat="1" ht="42" customHeight="1">
      <c r="A127" s="515" t="s">
        <v>2138</v>
      </c>
      <c r="B127" s="551"/>
      <c r="C127" s="598"/>
      <c r="D127" s="599"/>
      <c r="E127" s="599"/>
      <c r="F127" s="599"/>
      <c r="G127" s="599"/>
      <c r="H127" s="599"/>
      <c r="I127" s="599"/>
      <c r="J127" s="599"/>
      <c r="K127" s="599"/>
      <c r="L127" s="600"/>
      <c r="V127" s="193" t="s">
        <v>1384</v>
      </c>
      <c r="W127" s="195" t="s">
        <v>1385</v>
      </c>
      <c r="X127" s="195" t="s">
        <v>0</v>
      </c>
    </row>
    <row r="128" spans="1:24" s="94" customFormat="1" ht="48" customHeight="1">
      <c r="A128" s="515" t="s">
        <v>1626</v>
      </c>
      <c r="B128" s="551"/>
      <c r="C128" s="598"/>
      <c r="D128" s="599"/>
      <c r="E128" s="599"/>
      <c r="F128" s="599"/>
      <c r="G128" s="599"/>
      <c r="H128" s="599"/>
      <c r="I128" s="599"/>
      <c r="J128" s="599"/>
      <c r="K128" s="599"/>
      <c r="L128" s="600"/>
      <c r="V128" s="197" t="s">
        <v>1386</v>
      </c>
      <c r="W128" s="194" t="s">
        <v>1387</v>
      </c>
      <c r="X128" s="194" t="s">
        <v>0</v>
      </c>
    </row>
    <row r="129" spans="1:24" s="94" customFormat="1" ht="68.25" customHeight="1">
      <c r="A129" s="515" t="s">
        <v>1627</v>
      </c>
      <c r="B129" s="551"/>
      <c r="C129" s="598"/>
      <c r="D129" s="599"/>
      <c r="E129" s="599"/>
      <c r="F129" s="599"/>
      <c r="G129" s="599"/>
      <c r="H129" s="599"/>
      <c r="I129" s="599"/>
      <c r="J129" s="599"/>
      <c r="K129" s="599"/>
      <c r="L129" s="600"/>
      <c r="V129" s="193" t="s">
        <v>2002</v>
      </c>
      <c r="W129" s="195" t="s">
        <v>1720</v>
      </c>
      <c r="X129" s="195" t="s">
        <v>0</v>
      </c>
    </row>
    <row r="130" spans="1:24" s="94" customFormat="1" ht="55.5" customHeight="1">
      <c r="A130" s="515" t="s">
        <v>1628</v>
      </c>
      <c r="B130" s="551"/>
      <c r="C130" s="598"/>
      <c r="D130" s="599"/>
      <c r="E130" s="599"/>
      <c r="F130" s="599"/>
      <c r="G130" s="599"/>
      <c r="H130" s="599"/>
      <c r="I130" s="599"/>
      <c r="J130" s="599"/>
      <c r="K130" s="599"/>
      <c r="L130" s="600"/>
      <c r="V130" s="193" t="s">
        <v>1388</v>
      </c>
      <c r="W130" s="194" t="s">
        <v>1721</v>
      </c>
      <c r="X130" s="194" t="s">
        <v>0</v>
      </c>
    </row>
    <row r="131" spans="1:24" s="94" customFormat="1" ht="55.5" customHeight="1">
      <c r="A131" s="515" t="s">
        <v>2139</v>
      </c>
      <c r="B131" s="551"/>
      <c r="C131" s="598"/>
      <c r="D131" s="599"/>
      <c r="E131" s="599"/>
      <c r="F131" s="599"/>
      <c r="G131" s="599"/>
      <c r="H131" s="599"/>
      <c r="I131" s="599"/>
      <c r="J131" s="599"/>
      <c r="K131" s="599"/>
      <c r="L131" s="600"/>
      <c r="V131" s="193" t="s">
        <v>1389</v>
      </c>
      <c r="W131" s="195" t="s">
        <v>1390</v>
      </c>
      <c r="X131" s="195" t="s">
        <v>0</v>
      </c>
    </row>
    <row r="132" spans="1:24" s="94" customFormat="1" ht="54" customHeight="1">
      <c r="A132" s="515" t="s">
        <v>1629</v>
      </c>
      <c r="B132" s="551"/>
      <c r="C132" s="598"/>
      <c r="D132" s="599"/>
      <c r="E132" s="599"/>
      <c r="F132" s="599"/>
      <c r="G132" s="599"/>
      <c r="H132" s="599"/>
      <c r="I132" s="599"/>
      <c r="J132" s="599"/>
      <c r="K132" s="599"/>
      <c r="L132" s="600"/>
      <c r="V132" s="197" t="s">
        <v>1391</v>
      </c>
      <c r="W132" s="194" t="s">
        <v>1392</v>
      </c>
      <c r="X132" s="194" t="s">
        <v>0</v>
      </c>
    </row>
    <row r="133" spans="1:24" s="94" customFormat="1" ht="57" customHeight="1">
      <c r="A133" s="515" t="s">
        <v>1630</v>
      </c>
      <c r="B133" s="551"/>
      <c r="C133" s="598"/>
      <c r="D133" s="599"/>
      <c r="E133" s="599"/>
      <c r="F133" s="599"/>
      <c r="G133" s="599"/>
      <c r="H133" s="599"/>
      <c r="I133" s="599"/>
      <c r="J133" s="599"/>
      <c r="K133" s="599"/>
      <c r="L133" s="600"/>
      <c r="V133" s="197" t="s">
        <v>1393</v>
      </c>
      <c r="W133" s="195" t="s">
        <v>1394</v>
      </c>
      <c r="X133" s="195" t="s">
        <v>0</v>
      </c>
    </row>
    <row r="134" spans="1:24" s="94" customFormat="1" ht="29.25" customHeight="1">
      <c r="A134" s="515" t="s">
        <v>1623</v>
      </c>
      <c r="B134" s="516"/>
      <c r="C134" s="598"/>
      <c r="D134" s="599"/>
      <c r="E134" s="599"/>
      <c r="F134" s="599"/>
      <c r="G134" s="599"/>
      <c r="H134" s="599"/>
      <c r="I134" s="599"/>
      <c r="J134" s="599"/>
      <c r="K134" s="599"/>
      <c r="L134" s="600"/>
      <c r="V134" s="197" t="s">
        <v>1395</v>
      </c>
      <c r="W134" s="194" t="s">
        <v>1396</v>
      </c>
      <c r="X134" s="194" t="s">
        <v>0</v>
      </c>
    </row>
    <row r="135" spans="1:24" s="94" customFormat="1" ht="33.75" customHeight="1">
      <c r="A135" s="515" t="s">
        <v>1624</v>
      </c>
      <c r="B135" s="516"/>
      <c r="C135" s="598"/>
      <c r="D135" s="599"/>
      <c r="E135" s="599"/>
      <c r="F135" s="599"/>
      <c r="G135" s="599"/>
      <c r="H135" s="599"/>
      <c r="I135" s="599"/>
      <c r="J135" s="599"/>
      <c r="K135" s="599"/>
      <c r="L135" s="600"/>
      <c r="V135" s="193" t="s">
        <v>1397</v>
      </c>
      <c r="W135" s="195" t="s">
        <v>1398</v>
      </c>
      <c r="X135" s="195" t="s">
        <v>42</v>
      </c>
    </row>
    <row r="136" spans="1:24" s="94" customFormat="1" ht="30.75" customHeight="1">
      <c r="A136" s="405" t="s">
        <v>1612</v>
      </c>
      <c r="B136" s="406"/>
      <c r="C136" s="595"/>
      <c r="D136" s="596"/>
      <c r="E136" s="596"/>
      <c r="F136" s="596"/>
      <c r="G136" s="596"/>
      <c r="H136" s="596"/>
      <c r="I136" s="596"/>
      <c r="J136" s="596"/>
      <c r="K136" s="596"/>
      <c r="L136" s="597"/>
      <c r="O136" s="95"/>
      <c r="V136" s="193" t="s">
        <v>2003</v>
      </c>
      <c r="W136" s="194" t="s">
        <v>1398</v>
      </c>
      <c r="X136" s="194" t="s">
        <v>42</v>
      </c>
    </row>
    <row r="137" spans="1:24" s="94" customFormat="1" ht="54" customHeight="1">
      <c r="A137" s="515" t="s">
        <v>1613</v>
      </c>
      <c r="B137" s="516"/>
      <c r="C137" s="598"/>
      <c r="D137" s="599"/>
      <c r="E137" s="599"/>
      <c r="F137" s="599"/>
      <c r="G137" s="599"/>
      <c r="H137" s="599"/>
      <c r="I137" s="599"/>
      <c r="J137" s="599"/>
      <c r="K137" s="599"/>
      <c r="L137" s="600"/>
      <c r="O137" s="95"/>
      <c r="V137" s="193" t="s">
        <v>2004</v>
      </c>
      <c r="W137" s="195" t="s">
        <v>1398</v>
      </c>
      <c r="X137" s="195" t="s">
        <v>42</v>
      </c>
    </row>
    <row r="138" spans="1:24" s="94" customFormat="1" ht="34.5" customHeight="1" thickBot="1">
      <c r="A138" s="620" t="s">
        <v>1620</v>
      </c>
      <c r="B138" s="621"/>
      <c r="C138" s="617"/>
      <c r="D138" s="618"/>
      <c r="E138" s="618"/>
      <c r="F138" s="618"/>
      <c r="G138" s="618"/>
      <c r="H138" s="618"/>
      <c r="I138" s="618"/>
      <c r="J138" s="618"/>
      <c r="K138" s="618"/>
      <c r="L138" s="619"/>
      <c r="O138" s="95"/>
      <c r="V138" s="193" t="s">
        <v>2005</v>
      </c>
      <c r="W138" s="194" t="s">
        <v>1398</v>
      </c>
      <c r="X138" s="194" t="s">
        <v>42</v>
      </c>
    </row>
    <row r="139" spans="1:24" s="94" customFormat="1" ht="19.5" customHeight="1" thickBot="1">
      <c r="A139" s="625" t="s">
        <v>1557</v>
      </c>
      <c r="B139" s="613"/>
      <c r="C139" s="613"/>
      <c r="D139" s="613"/>
      <c r="E139" s="613"/>
      <c r="F139" s="613"/>
      <c r="G139" s="613"/>
      <c r="H139" s="613"/>
      <c r="I139" s="613"/>
      <c r="J139" s="613"/>
      <c r="K139" s="613"/>
      <c r="L139" s="614"/>
      <c r="V139" s="193" t="s">
        <v>2006</v>
      </c>
      <c r="W139" s="195" t="s">
        <v>1398</v>
      </c>
      <c r="X139" s="195" t="s">
        <v>42</v>
      </c>
    </row>
    <row r="140" spans="1:24" s="94" customFormat="1" ht="57.75" customHeight="1">
      <c r="A140" s="405" t="s">
        <v>1631</v>
      </c>
      <c r="B140" s="571"/>
      <c r="C140" s="631"/>
      <c r="D140" s="631"/>
      <c r="E140" s="631"/>
      <c r="F140" s="631"/>
      <c r="G140" s="631"/>
      <c r="H140" s="631"/>
      <c r="I140" s="631"/>
      <c r="J140" s="631"/>
      <c r="K140" s="631"/>
      <c r="L140" s="632"/>
      <c r="V140" s="193" t="s">
        <v>2007</v>
      </c>
      <c r="W140" s="194" t="s">
        <v>1398</v>
      </c>
      <c r="X140" s="194" t="s">
        <v>42</v>
      </c>
    </row>
    <row r="141" spans="1:24" s="94" customFormat="1" ht="57.75" customHeight="1">
      <c r="A141" s="515" t="s">
        <v>1632</v>
      </c>
      <c r="B141" s="551"/>
      <c r="C141" s="633"/>
      <c r="D141" s="633"/>
      <c r="E141" s="633"/>
      <c r="F141" s="633"/>
      <c r="G141" s="633"/>
      <c r="H141" s="633"/>
      <c r="I141" s="633"/>
      <c r="J141" s="633"/>
      <c r="K141" s="633"/>
      <c r="L141" s="634"/>
      <c r="V141" s="197" t="s">
        <v>1399</v>
      </c>
      <c r="W141" s="195" t="s">
        <v>1400</v>
      </c>
      <c r="X141" s="195" t="s">
        <v>42</v>
      </c>
    </row>
    <row r="142" spans="1:24" s="94" customFormat="1" ht="38.25" customHeight="1">
      <c r="A142" s="610" t="s">
        <v>1591</v>
      </c>
      <c r="B142" s="630"/>
      <c r="C142" s="598"/>
      <c r="D142" s="599"/>
      <c r="E142" s="599"/>
      <c r="F142" s="599"/>
      <c r="G142" s="599"/>
      <c r="H142" s="599"/>
      <c r="I142" s="599"/>
      <c r="J142" s="599"/>
      <c r="K142" s="599"/>
      <c r="L142" s="600"/>
      <c r="V142" s="197" t="s">
        <v>1401</v>
      </c>
      <c r="W142" s="194" t="s">
        <v>1402</v>
      </c>
      <c r="X142" s="194" t="s">
        <v>42</v>
      </c>
    </row>
    <row r="143" spans="1:24" s="94" customFormat="1" ht="53.25" customHeight="1">
      <c r="A143" s="610" t="s">
        <v>1633</v>
      </c>
      <c r="B143" s="630"/>
      <c r="C143" s="598"/>
      <c r="D143" s="599"/>
      <c r="E143" s="599"/>
      <c r="F143" s="599"/>
      <c r="G143" s="599"/>
      <c r="H143" s="599"/>
      <c r="I143" s="599"/>
      <c r="J143" s="599"/>
      <c r="K143" s="599"/>
      <c r="L143" s="600"/>
      <c r="V143" s="197" t="s">
        <v>1403</v>
      </c>
      <c r="W143" s="195" t="s">
        <v>1404</v>
      </c>
      <c r="X143" s="195" t="s">
        <v>42</v>
      </c>
    </row>
    <row r="144" spans="1:24" s="94" customFormat="1" ht="63" customHeight="1">
      <c r="A144" s="610" t="s">
        <v>2141</v>
      </c>
      <c r="B144" s="630"/>
      <c r="C144" s="598"/>
      <c r="D144" s="599"/>
      <c r="E144" s="599"/>
      <c r="F144" s="599"/>
      <c r="G144" s="599"/>
      <c r="H144" s="599"/>
      <c r="I144" s="599"/>
      <c r="J144" s="599"/>
      <c r="K144" s="599"/>
      <c r="L144" s="600"/>
      <c r="V144" s="197" t="s">
        <v>1405</v>
      </c>
      <c r="W144" s="194" t="s">
        <v>1406</v>
      </c>
      <c r="X144" s="194" t="s">
        <v>42</v>
      </c>
    </row>
    <row r="145" spans="1:24" s="94" customFormat="1" ht="79.5" customHeight="1">
      <c r="A145" s="610" t="s">
        <v>1634</v>
      </c>
      <c r="B145" s="630"/>
      <c r="C145" s="598"/>
      <c r="D145" s="599"/>
      <c r="E145" s="599"/>
      <c r="F145" s="599"/>
      <c r="G145" s="599"/>
      <c r="H145" s="599"/>
      <c r="I145" s="599"/>
      <c r="J145" s="599"/>
      <c r="K145" s="599"/>
      <c r="L145" s="600"/>
      <c r="V145" s="197" t="s">
        <v>1407</v>
      </c>
      <c r="W145" s="195" t="s">
        <v>1408</v>
      </c>
      <c r="X145" s="195" t="s">
        <v>42</v>
      </c>
    </row>
    <row r="146" spans="1:24" s="94" customFormat="1" ht="29.25" customHeight="1">
      <c r="A146" s="610" t="s">
        <v>1623</v>
      </c>
      <c r="B146" s="630"/>
      <c r="C146" s="598"/>
      <c r="D146" s="599"/>
      <c r="E146" s="599"/>
      <c r="F146" s="599"/>
      <c r="G146" s="599"/>
      <c r="H146" s="599"/>
      <c r="I146" s="599"/>
      <c r="J146" s="599"/>
      <c r="K146" s="599"/>
      <c r="L146" s="600"/>
      <c r="V146" s="197" t="s">
        <v>1409</v>
      </c>
      <c r="W146" s="194" t="s">
        <v>1410</v>
      </c>
      <c r="X146" s="194" t="s">
        <v>42</v>
      </c>
    </row>
    <row r="147" spans="1:24" s="94" customFormat="1" ht="33.75" customHeight="1">
      <c r="A147" s="610" t="s">
        <v>1624</v>
      </c>
      <c r="B147" s="630"/>
      <c r="C147" s="598"/>
      <c r="D147" s="599"/>
      <c r="E147" s="599"/>
      <c r="F147" s="599"/>
      <c r="G147" s="599"/>
      <c r="H147" s="599"/>
      <c r="I147" s="599"/>
      <c r="J147" s="599"/>
      <c r="K147" s="599"/>
      <c r="L147" s="600"/>
      <c r="V147" s="193" t="s">
        <v>1411</v>
      </c>
      <c r="W147" s="195" t="s">
        <v>1412</v>
      </c>
      <c r="X147" s="195" t="s">
        <v>42</v>
      </c>
    </row>
    <row r="148" spans="1:24" s="94" customFormat="1" ht="30.75" customHeight="1">
      <c r="A148" s="610" t="s">
        <v>1612</v>
      </c>
      <c r="B148" s="630"/>
      <c r="C148" s="598"/>
      <c r="D148" s="599"/>
      <c r="E148" s="599"/>
      <c r="F148" s="599"/>
      <c r="G148" s="599"/>
      <c r="H148" s="599"/>
      <c r="I148" s="599"/>
      <c r="J148" s="599"/>
      <c r="K148" s="599"/>
      <c r="L148" s="600"/>
      <c r="O148" s="95"/>
      <c r="V148" s="198" t="s">
        <v>1413</v>
      </c>
      <c r="W148" s="194" t="s">
        <v>1414</v>
      </c>
      <c r="X148" s="194" t="s">
        <v>42</v>
      </c>
    </row>
    <row r="149" spans="1:24" s="94" customFormat="1" ht="49.5" customHeight="1">
      <c r="A149" s="610" t="s">
        <v>1635</v>
      </c>
      <c r="B149" s="630"/>
      <c r="C149" s="598"/>
      <c r="D149" s="599"/>
      <c r="E149" s="599"/>
      <c r="F149" s="599"/>
      <c r="G149" s="599"/>
      <c r="H149" s="599"/>
      <c r="I149" s="599"/>
      <c r="J149" s="599"/>
      <c r="K149" s="599"/>
      <c r="L149" s="600"/>
      <c r="O149" s="95"/>
      <c r="V149" s="193" t="s">
        <v>1415</v>
      </c>
      <c r="W149" s="195" t="s">
        <v>1722</v>
      </c>
      <c r="X149" s="195" t="s">
        <v>42</v>
      </c>
    </row>
    <row r="150" spans="1:24" s="94" customFormat="1" ht="30.75" customHeight="1" thickBot="1">
      <c r="A150" s="615" t="s">
        <v>1620</v>
      </c>
      <c r="B150" s="636"/>
      <c r="C150" s="617"/>
      <c r="D150" s="618"/>
      <c r="E150" s="618"/>
      <c r="F150" s="618"/>
      <c r="G150" s="618"/>
      <c r="H150" s="618"/>
      <c r="I150" s="618"/>
      <c r="J150" s="618"/>
      <c r="K150" s="618"/>
      <c r="L150" s="619"/>
      <c r="O150" s="95"/>
      <c r="V150" s="199" t="s">
        <v>1416</v>
      </c>
      <c r="W150" s="194" t="s">
        <v>1417</v>
      </c>
      <c r="X150" s="194" t="s">
        <v>42</v>
      </c>
    </row>
    <row r="151" spans="1:24" s="94" customFormat="1" ht="19.5" customHeight="1" thickBot="1">
      <c r="A151" s="612" t="s">
        <v>1636</v>
      </c>
      <c r="B151" s="613"/>
      <c r="C151" s="613"/>
      <c r="D151" s="613"/>
      <c r="E151" s="613"/>
      <c r="F151" s="613"/>
      <c r="G151" s="613"/>
      <c r="H151" s="613"/>
      <c r="I151" s="613"/>
      <c r="J151" s="613"/>
      <c r="K151" s="613"/>
      <c r="L151" s="614"/>
      <c r="V151" s="199" t="s">
        <v>1418</v>
      </c>
      <c r="W151" s="195" t="s">
        <v>1723</v>
      </c>
      <c r="X151" s="195" t="s">
        <v>42</v>
      </c>
    </row>
    <row r="152" spans="1:24" s="94" customFormat="1" ht="57.75" customHeight="1">
      <c r="A152" s="622" t="s">
        <v>1637</v>
      </c>
      <c r="B152" s="623"/>
      <c r="C152" s="518"/>
      <c r="D152" s="518"/>
      <c r="E152" s="518"/>
      <c r="F152" s="518"/>
      <c r="G152" s="518"/>
      <c r="H152" s="518"/>
      <c r="I152" s="518"/>
      <c r="J152" s="518"/>
      <c r="K152" s="518"/>
      <c r="L152" s="624"/>
      <c r="V152" s="199" t="s">
        <v>1419</v>
      </c>
      <c r="W152" s="194" t="s">
        <v>1420</v>
      </c>
      <c r="X152" s="194" t="s">
        <v>42</v>
      </c>
    </row>
    <row r="153" spans="1:24" s="94" customFormat="1" ht="57.75" customHeight="1">
      <c r="A153" s="515" t="s">
        <v>1638</v>
      </c>
      <c r="B153" s="516"/>
      <c r="C153" s="635"/>
      <c r="D153" s="633"/>
      <c r="E153" s="633"/>
      <c r="F153" s="633"/>
      <c r="G153" s="633"/>
      <c r="H153" s="633"/>
      <c r="I153" s="633"/>
      <c r="J153" s="633"/>
      <c r="K153" s="633"/>
      <c r="L153" s="634"/>
      <c r="V153" s="197" t="s">
        <v>1421</v>
      </c>
      <c r="W153" s="195" t="s">
        <v>1422</v>
      </c>
      <c r="X153" s="195" t="s">
        <v>42</v>
      </c>
    </row>
    <row r="154" spans="1:24" s="94" customFormat="1" ht="32.25" customHeight="1">
      <c r="A154" s="515" t="s">
        <v>1639</v>
      </c>
      <c r="B154" s="516"/>
      <c r="C154" s="598"/>
      <c r="D154" s="599"/>
      <c r="E154" s="599"/>
      <c r="F154" s="599"/>
      <c r="G154" s="599"/>
      <c r="H154" s="599"/>
      <c r="I154" s="599"/>
      <c r="J154" s="599"/>
      <c r="K154" s="599"/>
      <c r="L154" s="600"/>
      <c r="V154" s="197" t="s">
        <v>1423</v>
      </c>
      <c r="W154" s="194" t="s">
        <v>1424</v>
      </c>
      <c r="X154" s="194" t="s">
        <v>42</v>
      </c>
    </row>
    <row r="155" spans="1:24" s="94" customFormat="1" ht="53.25" customHeight="1">
      <c r="A155" s="515" t="s">
        <v>1640</v>
      </c>
      <c r="B155" s="516"/>
      <c r="C155" s="598"/>
      <c r="D155" s="599"/>
      <c r="E155" s="599"/>
      <c r="F155" s="599"/>
      <c r="G155" s="599"/>
      <c r="H155" s="599"/>
      <c r="I155" s="599"/>
      <c r="J155" s="599"/>
      <c r="K155" s="599"/>
      <c r="L155" s="600"/>
      <c r="V155" s="193" t="s">
        <v>1425</v>
      </c>
      <c r="W155" s="195" t="s">
        <v>1724</v>
      </c>
      <c r="X155" s="195" t="s">
        <v>42</v>
      </c>
    </row>
    <row r="156" spans="1:24" s="94" customFormat="1" ht="63.75" customHeight="1">
      <c r="A156" s="515" t="s">
        <v>2140</v>
      </c>
      <c r="B156" s="516"/>
      <c r="C156" s="598"/>
      <c r="D156" s="599"/>
      <c r="E156" s="599"/>
      <c r="F156" s="599"/>
      <c r="G156" s="599"/>
      <c r="H156" s="599"/>
      <c r="I156" s="599"/>
      <c r="J156" s="599"/>
      <c r="K156" s="599"/>
      <c r="L156" s="600"/>
      <c r="V156" s="193" t="s">
        <v>1426</v>
      </c>
      <c r="W156" s="194" t="s">
        <v>1427</v>
      </c>
      <c r="X156" s="194" t="s">
        <v>42</v>
      </c>
    </row>
    <row r="157" spans="1:24" s="94" customFormat="1" ht="67.5" customHeight="1">
      <c r="A157" s="515" t="s">
        <v>1641</v>
      </c>
      <c r="B157" s="516"/>
      <c r="C157" s="598"/>
      <c r="D157" s="599"/>
      <c r="E157" s="599"/>
      <c r="F157" s="599"/>
      <c r="G157" s="599"/>
      <c r="H157" s="599"/>
      <c r="I157" s="599"/>
      <c r="J157" s="599"/>
      <c r="K157" s="599"/>
      <c r="L157" s="600"/>
      <c r="V157" s="193" t="s">
        <v>1428</v>
      </c>
      <c r="W157" s="195" t="s">
        <v>1429</v>
      </c>
      <c r="X157" s="195" t="s">
        <v>42</v>
      </c>
    </row>
    <row r="158" spans="1:24" s="94" customFormat="1" ht="57.75" customHeight="1">
      <c r="A158" s="515" t="s">
        <v>1629</v>
      </c>
      <c r="B158" s="516"/>
      <c r="C158" s="598"/>
      <c r="D158" s="599"/>
      <c r="E158" s="599"/>
      <c r="F158" s="599"/>
      <c r="G158" s="599"/>
      <c r="H158" s="599"/>
      <c r="I158" s="599"/>
      <c r="J158" s="599"/>
      <c r="K158" s="599"/>
      <c r="L158" s="600"/>
      <c r="V158" s="193" t="s">
        <v>65</v>
      </c>
      <c r="W158" s="194" t="s">
        <v>66</v>
      </c>
      <c r="X158" s="194" t="s">
        <v>42</v>
      </c>
    </row>
    <row r="159" spans="1:24" s="94" customFormat="1" ht="63.75" customHeight="1">
      <c r="A159" s="515" t="s">
        <v>1630</v>
      </c>
      <c r="B159" s="516"/>
      <c r="C159" s="598"/>
      <c r="D159" s="599"/>
      <c r="E159" s="599"/>
      <c r="F159" s="599"/>
      <c r="G159" s="599"/>
      <c r="H159" s="599"/>
      <c r="I159" s="599"/>
      <c r="J159" s="599"/>
      <c r="K159" s="599"/>
      <c r="L159" s="600"/>
      <c r="V159" s="193" t="s">
        <v>67</v>
      </c>
      <c r="W159" s="195" t="s">
        <v>68</v>
      </c>
      <c r="X159" s="195" t="s">
        <v>42</v>
      </c>
    </row>
    <row r="160" spans="1:24" s="94" customFormat="1" ht="29.25" customHeight="1">
      <c r="A160" s="515" t="s">
        <v>1623</v>
      </c>
      <c r="B160" s="516"/>
      <c r="C160" s="598"/>
      <c r="D160" s="599"/>
      <c r="E160" s="599"/>
      <c r="F160" s="599"/>
      <c r="G160" s="599"/>
      <c r="H160" s="599"/>
      <c r="I160" s="599"/>
      <c r="J160" s="599"/>
      <c r="K160" s="599"/>
      <c r="L160" s="600"/>
      <c r="V160" s="193" t="s">
        <v>69</v>
      </c>
      <c r="W160" s="194" t="s">
        <v>70</v>
      </c>
      <c r="X160" s="194" t="s">
        <v>42</v>
      </c>
    </row>
    <row r="161" spans="1:24" s="94" customFormat="1" ht="29.25" customHeight="1">
      <c r="A161" s="515" t="s">
        <v>1624</v>
      </c>
      <c r="B161" s="516"/>
      <c r="C161" s="598"/>
      <c r="D161" s="599"/>
      <c r="E161" s="599"/>
      <c r="F161" s="599"/>
      <c r="G161" s="599"/>
      <c r="H161" s="599"/>
      <c r="I161" s="599"/>
      <c r="J161" s="599"/>
      <c r="K161" s="599"/>
      <c r="L161" s="600"/>
      <c r="V161" s="198" t="s">
        <v>71</v>
      </c>
      <c r="W161" s="195" t="s">
        <v>72</v>
      </c>
      <c r="X161" s="195" t="s">
        <v>42</v>
      </c>
    </row>
    <row r="162" spans="1:24" s="94" customFormat="1" ht="27.75" customHeight="1">
      <c r="A162" s="405" t="s">
        <v>1612</v>
      </c>
      <c r="B162" s="406"/>
      <c r="C162" s="595"/>
      <c r="D162" s="596"/>
      <c r="E162" s="596"/>
      <c r="F162" s="596"/>
      <c r="G162" s="596"/>
      <c r="H162" s="596"/>
      <c r="I162" s="596"/>
      <c r="J162" s="596"/>
      <c r="K162" s="596"/>
      <c r="L162" s="597"/>
      <c r="O162" s="95"/>
      <c r="V162" s="193" t="s">
        <v>73</v>
      </c>
      <c r="W162" s="194" t="s">
        <v>74</v>
      </c>
      <c r="X162" s="194" t="s">
        <v>42</v>
      </c>
    </row>
    <row r="163" spans="1:24" s="94" customFormat="1" ht="63.75" customHeight="1">
      <c r="A163" s="515" t="s">
        <v>1613</v>
      </c>
      <c r="B163" s="516"/>
      <c r="C163" s="598"/>
      <c r="D163" s="599"/>
      <c r="E163" s="599"/>
      <c r="F163" s="599"/>
      <c r="G163" s="599"/>
      <c r="H163" s="599"/>
      <c r="I163" s="599"/>
      <c r="J163" s="599"/>
      <c r="K163" s="599"/>
      <c r="L163" s="600"/>
      <c r="O163" s="95"/>
      <c r="V163" s="197" t="s">
        <v>75</v>
      </c>
      <c r="W163" s="195" t="s">
        <v>76</v>
      </c>
      <c r="X163" s="195" t="s">
        <v>42</v>
      </c>
    </row>
    <row r="164" spans="1:24" s="94" customFormat="1" ht="30.75" customHeight="1" thickBot="1">
      <c r="A164" s="620" t="s">
        <v>1620</v>
      </c>
      <c r="B164" s="621"/>
      <c r="C164" s="617"/>
      <c r="D164" s="618"/>
      <c r="E164" s="618"/>
      <c r="F164" s="618"/>
      <c r="G164" s="618"/>
      <c r="H164" s="618"/>
      <c r="I164" s="618"/>
      <c r="J164" s="618"/>
      <c r="K164" s="618"/>
      <c r="L164" s="619"/>
      <c r="O164" s="95"/>
      <c r="V164" s="197" t="s">
        <v>77</v>
      </c>
      <c r="W164" s="194" t="s">
        <v>1725</v>
      </c>
      <c r="X164" s="194" t="s">
        <v>42</v>
      </c>
    </row>
    <row r="165" spans="1:24" s="94" customFormat="1" ht="19.5" customHeight="1" thickBot="1">
      <c r="A165" s="625" t="s">
        <v>1558</v>
      </c>
      <c r="B165" s="613"/>
      <c r="C165" s="613"/>
      <c r="D165" s="613"/>
      <c r="E165" s="613"/>
      <c r="F165" s="613"/>
      <c r="G165" s="613"/>
      <c r="H165" s="613"/>
      <c r="I165" s="613"/>
      <c r="J165" s="613"/>
      <c r="K165" s="613"/>
      <c r="L165" s="614"/>
      <c r="V165" s="193" t="s">
        <v>78</v>
      </c>
      <c r="W165" s="195" t="s">
        <v>79</v>
      </c>
      <c r="X165" s="195" t="s">
        <v>42</v>
      </c>
    </row>
    <row r="166" spans="1:24" s="94" customFormat="1" ht="36" customHeight="1">
      <c r="A166" s="405" t="s">
        <v>1651</v>
      </c>
      <c r="B166" s="571"/>
      <c r="C166" s="596"/>
      <c r="D166" s="596"/>
      <c r="E166" s="596"/>
      <c r="F166" s="596"/>
      <c r="G166" s="596"/>
      <c r="H166" s="596"/>
      <c r="I166" s="596"/>
      <c r="J166" s="596"/>
      <c r="K166" s="596"/>
      <c r="L166" s="597"/>
      <c r="V166" s="193" t="s">
        <v>80</v>
      </c>
      <c r="W166" s="194" t="s">
        <v>81</v>
      </c>
      <c r="X166" s="194" t="s">
        <v>42</v>
      </c>
    </row>
    <row r="167" spans="1:24" s="94" customFormat="1" ht="60" customHeight="1">
      <c r="A167" s="515" t="s">
        <v>1642</v>
      </c>
      <c r="B167" s="551"/>
      <c r="C167" s="599"/>
      <c r="D167" s="599"/>
      <c r="E167" s="599"/>
      <c r="F167" s="599"/>
      <c r="G167" s="599"/>
      <c r="H167" s="599"/>
      <c r="I167" s="599"/>
      <c r="J167" s="599"/>
      <c r="K167" s="599"/>
      <c r="L167" s="600"/>
      <c r="V167" s="193" t="s">
        <v>82</v>
      </c>
      <c r="W167" s="195" t="s">
        <v>83</v>
      </c>
      <c r="X167" s="195" t="s">
        <v>42</v>
      </c>
    </row>
    <row r="168" spans="1:24" s="94" customFormat="1" ht="72" customHeight="1">
      <c r="A168" s="515" t="s">
        <v>1643</v>
      </c>
      <c r="B168" s="551"/>
      <c r="C168" s="599"/>
      <c r="D168" s="599"/>
      <c r="E168" s="599"/>
      <c r="F168" s="599"/>
      <c r="G168" s="599"/>
      <c r="H168" s="599"/>
      <c r="I168" s="599"/>
      <c r="J168" s="599"/>
      <c r="K168" s="599"/>
      <c r="L168" s="600"/>
      <c r="V168" s="193" t="s">
        <v>84</v>
      </c>
      <c r="W168" s="194" t="s">
        <v>85</v>
      </c>
      <c r="X168" s="194" t="s">
        <v>42</v>
      </c>
    </row>
    <row r="169" spans="1:24" s="94" customFormat="1" ht="43.5" customHeight="1">
      <c r="A169" s="515" t="s">
        <v>1644</v>
      </c>
      <c r="B169" s="551"/>
      <c r="C169" s="599"/>
      <c r="D169" s="599"/>
      <c r="E169" s="599"/>
      <c r="F169" s="599"/>
      <c r="G169" s="599"/>
      <c r="H169" s="599"/>
      <c r="I169" s="599"/>
      <c r="J169" s="599"/>
      <c r="K169" s="599"/>
      <c r="L169" s="600"/>
      <c r="V169" s="193" t="s">
        <v>86</v>
      </c>
      <c r="W169" s="195" t="s">
        <v>87</v>
      </c>
      <c r="X169" s="195" t="s">
        <v>42</v>
      </c>
    </row>
    <row r="170" spans="1:24" s="94" customFormat="1" ht="29.25" customHeight="1">
      <c r="A170" s="515" t="s">
        <v>1623</v>
      </c>
      <c r="B170" s="551"/>
      <c r="C170" s="599"/>
      <c r="D170" s="599"/>
      <c r="E170" s="599"/>
      <c r="F170" s="599"/>
      <c r="G170" s="599"/>
      <c r="H170" s="599"/>
      <c r="I170" s="599"/>
      <c r="J170" s="599"/>
      <c r="K170" s="599"/>
      <c r="L170" s="600"/>
      <c r="V170" s="193" t="s">
        <v>88</v>
      </c>
      <c r="W170" s="194" t="s">
        <v>1726</v>
      </c>
      <c r="X170" s="194" t="s">
        <v>42</v>
      </c>
    </row>
    <row r="171" spans="1:24" s="94" customFormat="1" ht="33.75" customHeight="1">
      <c r="A171" s="515" t="s">
        <v>1624</v>
      </c>
      <c r="B171" s="551"/>
      <c r="C171" s="599"/>
      <c r="D171" s="599"/>
      <c r="E171" s="599"/>
      <c r="F171" s="599"/>
      <c r="G171" s="599"/>
      <c r="H171" s="599"/>
      <c r="I171" s="599"/>
      <c r="J171" s="599"/>
      <c r="K171" s="599"/>
      <c r="L171" s="600"/>
      <c r="V171" s="193" t="s">
        <v>89</v>
      </c>
      <c r="W171" s="195" t="s">
        <v>1727</v>
      </c>
      <c r="X171" s="195" t="s">
        <v>42</v>
      </c>
    </row>
    <row r="172" spans="1:24" s="94" customFormat="1" ht="27.75" customHeight="1">
      <c r="A172" s="515" t="s">
        <v>1612</v>
      </c>
      <c r="B172" s="551"/>
      <c r="C172" s="599"/>
      <c r="D172" s="599"/>
      <c r="E172" s="599"/>
      <c r="F172" s="599"/>
      <c r="G172" s="599"/>
      <c r="H172" s="599"/>
      <c r="I172" s="599"/>
      <c r="J172" s="599"/>
      <c r="K172" s="599"/>
      <c r="L172" s="600"/>
      <c r="O172" s="95"/>
      <c r="V172" s="193" t="s">
        <v>90</v>
      </c>
      <c r="W172" s="194" t="s">
        <v>91</v>
      </c>
      <c r="X172" s="194" t="s">
        <v>42</v>
      </c>
    </row>
    <row r="173" spans="1:24" s="94" customFormat="1" ht="54" customHeight="1">
      <c r="A173" s="515" t="s">
        <v>1613</v>
      </c>
      <c r="B173" s="551"/>
      <c r="C173" s="599"/>
      <c r="D173" s="599"/>
      <c r="E173" s="599"/>
      <c r="F173" s="599"/>
      <c r="G173" s="599"/>
      <c r="H173" s="599"/>
      <c r="I173" s="599"/>
      <c r="J173" s="599"/>
      <c r="K173" s="599"/>
      <c r="L173" s="600"/>
      <c r="O173" s="95"/>
      <c r="V173" s="198" t="s">
        <v>92</v>
      </c>
      <c r="W173" s="195" t="s">
        <v>93</v>
      </c>
      <c r="X173" s="195" t="s">
        <v>42</v>
      </c>
    </row>
    <row r="174" spans="1:24" s="94" customFormat="1" ht="30.75" customHeight="1" thickBot="1">
      <c r="A174" s="620" t="s">
        <v>1620</v>
      </c>
      <c r="B174" s="637"/>
      <c r="C174" s="599"/>
      <c r="D174" s="599"/>
      <c r="E174" s="599"/>
      <c r="F174" s="599"/>
      <c r="G174" s="599"/>
      <c r="H174" s="599"/>
      <c r="I174" s="599"/>
      <c r="J174" s="599"/>
      <c r="K174" s="599"/>
      <c r="L174" s="600"/>
      <c r="O174" s="95"/>
      <c r="V174" s="193" t="s">
        <v>94</v>
      </c>
      <c r="W174" s="194" t="s">
        <v>95</v>
      </c>
      <c r="X174" s="194" t="s">
        <v>42</v>
      </c>
    </row>
    <row r="175" spans="1:24" s="94" customFormat="1" ht="19.5" customHeight="1" thickBot="1">
      <c r="A175" s="612" t="s">
        <v>1645</v>
      </c>
      <c r="B175" s="613"/>
      <c r="C175" s="613"/>
      <c r="D175" s="613"/>
      <c r="E175" s="613"/>
      <c r="F175" s="613"/>
      <c r="G175" s="613"/>
      <c r="H175" s="613"/>
      <c r="I175" s="613"/>
      <c r="J175" s="613"/>
      <c r="K175" s="613"/>
      <c r="L175" s="614"/>
      <c r="V175" s="193" t="s">
        <v>96</v>
      </c>
      <c r="W175" s="195" t="s">
        <v>97</v>
      </c>
      <c r="X175" s="195" t="s">
        <v>42</v>
      </c>
    </row>
    <row r="176" spans="1:24" s="94" customFormat="1" ht="57.75" customHeight="1">
      <c r="A176" s="405" t="s">
        <v>1646</v>
      </c>
      <c r="B176" s="571"/>
      <c r="C176" s="631"/>
      <c r="D176" s="631"/>
      <c r="E176" s="631"/>
      <c r="F176" s="631"/>
      <c r="G176" s="631"/>
      <c r="H176" s="631"/>
      <c r="I176" s="631"/>
      <c r="J176" s="631"/>
      <c r="K176" s="631"/>
      <c r="L176" s="632"/>
      <c r="V176" s="193" t="s">
        <v>98</v>
      </c>
      <c r="W176" s="194" t="s">
        <v>99</v>
      </c>
      <c r="X176" s="194" t="s">
        <v>42</v>
      </c>
    </row>
    <row r="177" spans="1:24" s="94" customFormat="1" ht="66.75" customHeight="1">
      <c r="A177" s="515" t="s">
        <v>1647</v>
      </c>
      <c r="B177" s="551"/>
      <c r="C177" s="633"/>
      <c r="D177" s="633"/>
      <c r="E177" s="633"/>
      <c r="F177" s="633"/>
      <c r="G177" s="633"/>
      <c r="H177" s="633"/>
      <c r="I177" s="633"/>
      <c r="J177" s="633"/>
      <c r="K177" s="633"/>
      <c r="L177" s="634"/>
      <c r="V177" s="197" t="s">
        <v>100</v>
      </c>
      <c r="W177" s="195" t="s">
        <v>1728</v>
      </c>
      <c r="X177" s="195" t="s">
        <v>42</v>
      </c>
    </row>
    <row r="178" spans="1:24" s="94" customFormat="1" ht="30.75" customHeight="1">
      <c r="A178" s="515" t="s">
        <v>1592</v>
      </c>
      <c r="B178" s="516"/>
      <c r="C178" s="598"/>
      <c r="D178" s="599"/>
      <c r="E178" s="599"/>
      <c r="F178" s="599"/>
      <c r="G178" s="599"/>
      <c r="H178" s="599"/>
      <c r="I178" s="599"/>
      <c r="J178" s="599"/>
      <c r="K178" s="599"/>
      <c r="L178" s="600"/>
      <c r="V178" s="198" t="s">
        <v>2008</v>
      </c>
      <c r="W178" s="194" t="s">
        <v>1729</v>
      </c>
      <c r="X178" s="194" t="s">
        <v>42</v>
      </c>
    </row>
    <row r="179" spans="1:24" s="94" customFormat="1" ht="35.25" customHeight="1">
      <c r="A179" s="515" t="s">
        <v>1648</v>
      </c>
      <c r="B179" s="516"/>
      <c r="C179" s="598"/>
      <c r="D179" s="599"/>
      <c r="E179" s="599"/>
      <c r="F179" s="599"/>
      <c r="G179" s="599"/>
      <c r="H179" s="599"/>
      <c r="I179" s="599"/>
      <c r="J179" s="599"/>
      <c r="K179" s="599"/>
      <c r="L179" s="600"/>
      <c r="V179" s="198" t="s">
        <v>101</v>
      </c>
      <c r="W179" s="195" t="s">
        <v>102</v>
      </c>
      <c r="X179" s="195" t="s">
        <v>42</v>
      </c>
    </row>
    <row r="180" spans="1:24" s="94" customFormat="1" ht="55.5" customHeight="1">
      <c r="A180" s="515" t="s">
        <v>1649</v>
      </c>
      <c r="B180" s="516"/>
      <c r="C180" s="598"/>
      <c r="D180" s="599"/>
      <c r="E180" s="599"/>
      <c r="F180" s="599"/>
      <c r="G180" s="599"/>
      <c r="H180" s="599"/>
      <c r="I180" s="599"/>
      <c r="J180" s="599"/>
      <c r="K180" s="599"/>
      <c r="L180" s="600"/>
      <c r="V180" s="193" t="s">
        <v>103</v>
      </c>
      <c r="W180" s="194" t="s">
        <v>104</v>
      </c>
      <c r="X180" s="194" t="s">
        <v>42</v>
      </c>
    </row>
    <row r="181" spans="1:24" s="94" customFormat="1" ht="53.25" customHeight="1">
      <c r="A181" s="515" t="s">
        <v>1650</v>
      </c>
      <c r="B181" s="516"/>
      <c r="C181" s="598"/>
      <c r="D181" s="599"/>
      <c r="E181" s="599"/>
      <c r="F181" s="599"/>
      <c r="G181" s="599"/>
      <c r="H181" s="599"/>
      <c r="I181" s="599"/>
      <c r="J181" s="599"/>
      <c r="K181" s="599"/>
      <c r="L181" s="600"/>
      <c r="V181" s="197" t="s">
        <v>105</v>
      </c>
      <c r="W181" s="195" t="s">
        <v>1730</v>
      </c>
      <c r="X181" s="195" t="s">
        <v>42</v>
      </c>
    </row>
    <row r="182" spans="1:24" s="94" customFormat="1" ht="64.5" customHeight="1">
      <c r="A182" s="515" t="s">
        <v>1629</v>
      </c>
      <c r="B182" s="516"/>
      <c r="C182" s="598"/>
      <c r="D182" s="599"/>
      <c r="E182" s="599"/>
      <c r="F182" s="599"/>
      <c r="G182" s="599"/>
      <c r="H182" s="599"/>
      <c r="I182" s="599"/>
      <c r="J182" s="599"/>
      <c r="K182" s="599"/>
      <c r="L182" s="600"/>
      <c r="V182" s="197" t="s">
        <v>108</v>
      </c>
      <c r="W182" s="194" t="s">
        <v>1731</v>
      </c>
      <c r="X182" s="194" t="s">
        <v>42</v>
      </c>
    </row>
    <row r="183" spans="1:24" s="94" customFormat="1" ht="71.25" customHeight="1">
      <c r="A183" s="515" t="s">
        <v>1630</v>
      </c>
      <c r="B183" s="516"/>
      <c r="C183" s="598"/>
      <c r="D183" s="599"/>
      <c r="E183" s="599"/>
      <c r="F183" s="599"/>
      <c r="G183" s="599"/>
      <c r="H183" s="599"/>
      <c r="I183" s="599"/>
      <c r="J183" s="599"/>
      <c r="K183" s="599"/>
      <c r="L183" s="600"/>
      <c r="V183" s="193" t="s">
        <v>109</v>
      </c>
      <c r="W183" s="195" t="s">
        <v>110</v>
      </c>
      <c r="X183" s="195" t="s">
        <v>42</v>
      </c>
    </row>
    <row r="184" spans="1:24" s="94" customFormat="1" ht="64.5" customHeight="1">
      <c r="A184" s="515" t="s">
        <v>2142</v>
      </c>
      <c r="B184" s="516"/>
      <c r="C184" s="598"/>
      <c r="D184" s="599"/>
      <c r="E184" s="599"/>
      <c r="F184" s="599"/>
      <c r="G184" s="599"/>
      <c r="H184" s="599"/>
      <c r="I184" s="599"/>
      <c r="J184" s="599"/>
      <c r="K184" s="599"/>
      <c r="L184" s="600"/>
      <c r="V184" s="193" t="s">
        <v>111</v>
      </c>
      <c r="W184" s="194" t="s">
        <v>1358</v>
      </c>
      <c r="X184" s="194" t="s">
        <v>42</v>
      </c>
    </row>
    <row r="185" spans="1:24" s="94" customFormat="1" ht="29.25" customHeight="1">
      <c r="A185" s="515" t="s">
        <v>1623</v>
      </c>
      <c r="B185" s="516"/>
      <c r="C185" s="598"/>
      <c r="D185" s="599"/>
      <c r="E185" s="599"/>
      <c r="F185" s="599"/>
      <c r="G185" s="599"/>
      <c r="H185" s="599"/>
      <c r="I185" s="599"/>
      <c r="J185" s="599"/>
      <c r="K185" s="599"/>
      <c r="L185" s="600"/>
      <c r="V185" s="193" t="s">
        <v>112</v>
      </c>
      <c r="W185" s="195" t="s">
        <v>113</v>
      </c>
      <c r="X185" s="195" t="s">
        <v>42</v>
      </c>
    </row>
    <row r="186" spans="1:24" s="94" customFormat="1" ht="29.25" customHeight="1">
      <c r="A186" s="515" t="s">
        <v>1624</v>
      </c>
      <c r="B186" s="516"/>
      <c r="C186" s="598"/>
      <c r="D186" s="599"/>
      <c r="E186" s="599"/>
      <c r="F186" s="599"/>
      <c r="G186" s="599"/>
      <c r="H186" s="599"/>
      <c r="I186" s="599"/>
      <c r="J186" s="599"/>
      <c r="K186" s="599"/>
      <c r="L186" s="600"/>
      <c r="V186" s="193" t="s">
        <v>114</v>
      </c>
      <c r="W186" s="194" t="s">
        <v>115</v>
      </c>
      <c r="X186" s="194" t="s">
        <v>42</v>
      </c>
    </row>
    <row r="187" spans="1:24" s="94" customFormat="1" ht="27.75" customHeight="1">
      <c r="A187" s="515" t="s">
        <v>1612</v>
      </c>
      <c r="B187" s="516"/>
      <c r="C187" s="598"/>
      <c r="D187" s="599"/>
      <c r="E187" s="599"/>
      <c r="F187" s="599"/>
      <c r="G187" s="599"/>
      <c r="H187" s="599"/>
      <c r="I187" s="599"/>
      <c r="J187" s="599"/>
      <c r="K187" s="599"/>
      <c r="L187" s="600"/>
      <c r="O187" s="95"/>
      <c r="V187" s="193" t="s">
        <v>116</v>
      </c>
      <c r="W187" s="195" t="s">
        <v>117</v>
      </c>
      <c r="X187" s="195" t="s">
        <v>42</v>
      </c>
    </row>
    <row r="188" spans="1:24" s="94" customFormat="1" ht="55.5" customHeight="1">
      <c r="A188" s="515" t="s">
        <v>1613</v>
      </c>
      <c r="B188" s="516"/>
      <c r="C188" s="598"/>
      <c r="D188" s="599"/>
      <c r="E188" s="599"/>
      <c r="F188" s="599"/>
      <c r="G188" s="599"/>
      <c r="H188" s="599"/>
      <c r="I188" s="599"/>
      <c r="J188" s="599"/>
      <c r="K188" s="599"/>
      <c r="L188" s="600"/>
      <c r="O188" s="95"/>
      <c r="V188" s="197" t="s">
        <v>118</v>
      </c>
      <c r="W188" s="194" t="s">
        <v>119</v>
      </c>
      <c r="X188" s="194" t="s">
        <v>42</v>
      </c>
    </row>
    <row r="189" spans="1:24" s="94" customFormat="1" ht="30.75" customHeight="1" thickBot="1">
      <c r="A189" s="620" t="s">
        <v>1620</v>
      </c>
      <c r="B189" s="621"/>
      <c r="C189" s="617"/>
      <c r="D189" s="618"/>
      <c r="E189" s="618"/>
      <c r="F189" s="618"/>
      <c r="G189" s="618"/>
      <c r="H189" s="618"/>
      <c r="I189" s="618"/>
      <c r="J189" s="618"/>
      <c r="K189" s="618"/>
      <c r="L189" s="619"/>
      <c r="O189" s="95"/>
      <c r="V189" s="193" t="s">
        <v>120</v>
      </c>
      <c r="W189" s="195" t="s">
        <v>121</v>
      </c>
      <c r="X189" s="195" t="s">
        <v>42</v>
      </c>
    </row>
    <row r="190" spans="1:24" s="94" customFormat="1" ht="30" customHeight="1" thickBot="1">
      <c r="A190" s="407" t="s">
        <v>1605</v>
      </c>
      <c r="B190" s="408"/>
      <c r="C190" s="408"/>
      <c r="D190" s="408"/>
      <c r="E190" s="408"/>
      <c r="F190" s="408"/>
      <c r="G190" s="408"/>
      <c r="H190" s="408"/>
      <c r="I190" s="408"/>
      <c r="J190" s="408"/>
      <c r="K190" s="408"/>
      <c r="L190" s="409"/>
      <c r="V190" s="193" t="s">
        <v>122</v>
      </c>
      <c r="W190" s="194" t="s">
        <v>123</v>
      </c>
      <c r="X190" s="194" t="s">
        <v>42</v>
      </c>
    </row>
    <row r="191" spans="1:24" s="94" customFormat="1" ht="15">
      <c r="A191" s="648" t="s">
        <v>1559</v>
      </c>
      <c r="B191" s="649"/>
      <c r="C191" s="650"/>
      <c r="D191" s="650"/>
      <c r="E191" s="650"/>
      <c r="F191" s="650"/>
      <c r="G191" s="650"/>
      <c r="H191" s="650"/>
      <c r="I191" s="650"/>
      <c r="J191" s="650"/>
      <c r="K191" s="650"/>
      <c r="L191" s="651"/>
      <c r="V191" s="193" t="s">
        <v>124</v>
      </c>
      <c r="W191" s="195" t="s">
        <v>125</v>
      </c>
      <c r="X191" s="195" t="s">
        <v>42</v>
      </c>
    </row>
    <row r="192" spans="1:24" s="94" customFormat="1" ht="15">
      <c r="A192" s="638" t="s">
        <v>1560</v>
      </c>
      <c r="B192" s="639"/>
      <c r="C192" s="565"/>
      <c r="D192" s="565"/>
      <c r="E192" s="565"/>
      <c r="F192" s="565"/>
      <c r="G192" s="565"/>
      <c r="H192" s="565"/>
      <c r="I192" s="565"/>
      <c r="J192" s="565"/>
      <c r="K192" s="565"/>
      <c r="L192" s="566"/>
      <c r="V192" s="193" t="s">
        <v>126</v>
      </c>
      <c r="W192" s="194" t="s">
        <v>127</v>
      </c>
      <c r="X192" s="194" t="s">
        <v>40</v>
      </c>
    </row>
    <row r="193" spans="1:24" s="94" customFormat="1" ht="15">
      <c r="A193" s="638" t="s">
        <v>1561</v>
      </c>
      <c r="B193" s="639"/>
      <c r="C193" s="565"/>
      <c r="D193" s="565"/>
      <c r="E193" s="565"/>
      <c r="F193" s="565"/>
      <c r="G193" s="565"/>
      <c r="H193" s="565"/>
      <c r="I193" s="565"/>
      <c r="J193" s="565"/>
      <c r="K193" s="565"/>
      <c r="L193" s="566"/>
      <c r="V193" s="193" t="s">
        <v>2009</v>
      </c>
      <c r="W193" s="195" t="s">
        <v>127</v>
      </c>
      <c r="X193" s="195" t="s">
        <v>40</v>
      </c>
    </row>
    <row r="194" spans="1:24" s="94" customFormat="1" ht="15">
      <c r="A194" s="638" t="s">
        <v>1562</v>
      </c>
      <c r="B194" s="639"/>
      <c r="C194" s="565"/>
      <c r="D194" s="565"/>
      <c r="E194" s="565"/>
      <c r="F194" s="565"/>
      <c r="G194" s="565"/>
      <c r="H194" s="565"/>
      <c r="I194" s="565"/>
      <c r="J194" s="565"/>
      <c r="K194" s="565"/>
      <c r="L194" s="566"/>
      <c r="V194" s="193" t="s">
        <v>2010</v>
      </c>
      <c r="W194" s="194" t="s">
        <v>127</v>
      </c>
      <c r="X194" s="194" t="s">
        <v>40</v>
      </c>
    </row>
    <row r="195" spans="1:24" s="94" customFormat="1" ht="15">
      <c r="A195" s="638" t="s">
        <v>1563</v>
      </c>
      <c r="B195" s="639"/>
      <c r="C195" s="565"/>
      <c r="D195" s="565"/>
      <c r="E195" s="565"/>
      <c r="F195" s="565"/>
      <c r="G195" s="565"/>
      <c r="H195" s="565"/>
      <c r="I195" s="565"/>
      <c r="J195" s="565"/>
      <c r="K195" s="565"/>
      <c r="L195" s="566"/>
      <c r="V195" s="193" t="s">
        <v>2011</v>
      </c>
      <c r="W195" s="195" t="s">
        <v>127</v>
      </c>
      <c r="X195" s="195" t="s">
        <v>40</v>
      </c>
    </row>
    <row r="196" spans="1:24" s="94" customFormat="1" ht="15">
      <c r="A196" s="638" t="s">
        <v>1564</v>
      </c>
      <c r="B196" s="639"/>
      <c r="C196" s="565"/>
      <c r="D196" s="565"/>
      <c r="E196" s="565"/>
      <c r="F196" s="565"/>
      <c r="G196" s="565"/>
      <c r="H196" s="565"/>
      <c r="I196" s="565"/>
      <c r="J196" s="565"/>
      <c r="K196" s="565"/>
      <c r="L196" s="566"/>
      <c r="V196" s="193" t="s">
        <v>2012</v>
      </c>
      <c r="W196" s="194" t="s">
        <v>127</v>
      </c>
      <c r="X196" s="194" t="s">
        <v>40</v>
      </c>
    </row>
    <row r="197" spans="1:24" s="94" customFormat="1" ht="15">
      <c r="A197" s="638" t="s">
        <v>1565</v>
      </c>
      <c r="B197" s="639"/>
      <c r="C197" s="565"/>
      <c r="D197" s="565"/>
      <c r="E197" s="565"/>
      <c r="F197" s="565"/>
      <c r="G197" s="565"/>
      <c r="H197" s="565"/>
      <c r="I197" s="565"/>
      <c r="J197" s="565"/>
      <c r="K197" s="565"/>
      <c r="L197" s="566"/>
      <c r="V197" s="193" t="s">
        <v>2013</v>
      </c>
      <c r="W197" s="195" t="s">
        <v>127</v>
      </c>
      <c r="X197" s="195" t="s">
        <v>40</v>
      </c>
    </row>
    <row r="198" spans="1:24" s="94" customFormat="1" ht="15">
      <c r="A198" s="638" t="s">
        <v>1566</v>
      </c>
      <c r="B198" s="639"/>
      <c r="C198" s="565"/>
      <c r="D198" s="565"/>
      <c r="E198" s="565"/>
      <c r="F198" s="565"/>
      <c r="G198" s="565"/>
      <c r="H198" s="565"/>
      <c r="I198" s="565"/>
      <c r="J198" s="565"/>
      <c r="K198" s="565"/>
      <c r="L198" s="566"/>
      <c r="V198" s="193" t="s">
        <v>2014</v>
      </c>
      <c r="W198" s="194" t="s">
        <v>127</v>
      </c>
      <c r="X198" s="194" t="s">
        <v>40</v>
      </c>
    </row>
    <row r="199" spans="1:24" s="94" customFormat="1" ht="15.75" thickBot="1">
      <c r="A199" s="640" t="s">
        <v>1567</v>
      </c>
      <c r="B199" s="641"/>
      <c r="C199" s="565"/>
      <c r="D199" s="565"/>
      <c r="E199" s="565"/>
      <c r="F199" s="565"/>
      <c r="G199" s="565"/>
      <c r="H199" s="565"/>
      <c r="I199" s="565"/>
      <c r="J199" s="565"/>
      <c r="K199" s="565"/>
      <c r="L199" s="566"/>
      <c r="V199" s="193" t="s">
        <v>2015</v>
      </c>
      <c r="W199" s="195" t="s">
        <v>127</v>
      </c>
      <c r="X199" s="195" t="s">
        <v>40</v>
      </c>
    </row>
    <row r="200" spans="1:24" s="94" customFormat="1" ht="62.25" customHeight="1">
      <c r="A200" s="642" t="s">
        <v>1568</v>
      </c>
      <c r="B200" s="643"/>
      <c r="C200" s="643"/>
      <c r="D200" s="643" t="s">
        <v>1569</v>
      </c>
      <c r="E200" s="643"/>
      <c r="F200" s="643"/>
      <c r="G200" s="643"/>
      <c r="H200" s="643"/>
      <c r="I200" s="643"/>
      <c r="J200" s="643"/>
      <c r="K200" s="643"/>
      <c r="L200" s="644"/>
      <c r="V200" s="193" t="s">
        <v>2016</v>
      </c>
      <c r="W200" s="194" t="s">
        <v>127</v>
      </c>
      <c r="X200" s="194" t="s">
        <v>40</v>
      </c>
    </row>
    <row r="201" spans="1:24" s="94" customFormat="1" ht="62.25" customHeight="1">
      <c r="A201" s="153"/>
      <c r="B201" s="161"/>
      <c r="C201" s="141"/>
      <c r="D201" s="582" t="s">
        <v>1681</v>
      </c>
      <c r="E201" s="582"/>
      <c r="F201" s="582"/>
      <c r="G201" s="582"/>
      <c r="H201" s="582"/>
      <c r="I201" s="582"/>
      <c r="J201" s="582"/>
      <c r="K201" s="582"/>
      <c r="L201" s="583"/>
      <c r="V201" s="193" t="s">
        <v>2017</v>
      </c>
      <c r="W201" s="195" t="s">
        <v>127</v>
      </c>
      <c r="X201" s="195" t="s">
        <v>40</v>
      </c>
    </row>
    <row r="202" spans="1:24" s="94" customFormat="1" ht="49.5" customHeight="1" thickBot="1">
      <c r="A202" s="645" t="s">
        <v>1570</v>
      </c>
      <c r="B202" s="646"/>
      <c r="C202" s="646"/>
      <c r="D202" s="646"/>
      <c r="E202" s="646"/>
      <c r="F202" s="646"/>
      <c r="G202" s="646"/>
      <c r="H202" s="646"/>
      <c r="I202" s="646"/>
      <c r="J202" s="646"/>
      <c r="K202" s="646"/>
      <c r="L202" s="647"/>
      <c r="V202" s="193" t="s">
        <v>2018</v>
      </c>
      <c r="W202" s="194" t="s">
        <v>127</v>
      </c>
      <c r="X202" s="194" t="s">
        <v>40</v>
      </c>
    </row>
    <row r="203" spans="1:32" ht="60" customHeight="1" thickBot="1">
      <c r="A203" s="289" t="s">
        <v>1572</v>
      </c>
      <c r="B203" s="290"/>
      <c r="C203" s="290"/>
      <c r="D203" s="290"/>
      <c r="E203" s="290"/>
      <c r="F203" s="290"/>
      <c r="G203" s="290"/>
      <c r="H203" s="290"/>
      <c r="I203" s="290"/>
      <c r="J203" s="290"/>
      <c r="K203" s="290"/>
      <c r="L203" s="291"/>
      <c r="M203" s="369"/>
      <c r="N203" s="370"/>
      <c r="R203" s="218"/>
      <c r="S203" s="219"/>
      <c r="T203" s="219"/>
      <c r="U203" s="219"/>
      <c r="V203" s="221" t="s">
        <v>2019</v>
      </c>
      <c r="W203" s="222" t="s">
        <v>127</v>
      </c>
      <c r="X203" s="222" t="s">
        <v>40</v>
      </c>
      <c r="Y203" s="219"/>
      <c r="Z203" s="219"/>
      <c r="AA203" s="219"/>
      <c r="AB203" s="219"/>
      <c r="AC203" s="219"/>
      <c r="AD203" s="202"/>
      <c r="AE203" s="202"/>
      <c r="AF203" s="202"/>
    </row>
    <row r="204" spans="1:32" ht="39.75" customHeight="1">
      <c r="A204" s="312" t="s">
        <v>1582</v>
      </c>
      <c r="B204" s="313"/>
      <c r="C204" s="313"/>
      <c r="D204" s="313"/>
      <c r="E204" s="313"/>
      <c r="F204" s="313"/>
      <c r="G204" s="313"/>
      <c r="H204" s="313"/>
      <c r="I204" s="313"/>
      <c r="J204" s="313"/>
      <c r="K204" s="313"/>
      <c r="L204" s="314"/>
      <c r="M204" s="369"/>
      <c r="N204" s="370"/>
      <c r="R204" s="218" t="s">
        <v>1659</v>
      </c>
      <c r="S204" s="202"/>
      <c r="T204" s="202"/>
      <c r="U204" s="202"/>
      <c r="V204" s="223" t="s">
        <v>2020</v>
      </c>
      <c r="W204" s="224" t="s">
        <v>127</v>
      </c>
      <c r="X204" s="224" t="s">
        <v>40</v>
      </c>
      <c r="Y204" s="202"/>
      <c r="Z204" s="202"/>
      <c r="AA204" s="202"/>
      <c r="AB204" s="202"/>
      <c r="AC204" s="202"/>
      <c r="AD204" s="202"/>
      <c r="AE204" s="202"/>
      <c r="AF204" s="202"/>
    </row>
    <row r="205" spans="1:25" ht="25.5" customHeight="1">
      <c r="A205" s="389"/>
      <c r="B205" s="390"/>
      <c r="C205" s="390"/>
      <c r="D205" s="390"/>
      <c r="E205" s="390"/>
      <c r="F205" s="390"/>
      <c r="G205" s="390"/>
      <c r="H205" s="390"/>
      <c r="I205" s="390"/>
      <c r="J205" s="390"/>
      <c r="K205" s="390"/>
      <c r="L205" s="391"/>
      <c r="S205" s="3"/>
      <c r="T205" s="4"/>
      <c r="U205" s="4"/>
      <c r="V205" s="193" t="s">
        <v>2021</v>
      </c>
      <c r="W205" s="195" t="s">
        <v>127</v>
      </c>
      <c r="X205" s="195" t="s">
        <v>40</v>
      </c>
      <c r="Y205" s="3"/>
    </row>
    <row r="206" spans="1:25" ht="30" customHeight="1">
      <c r="A206" s="315">
        <f>IF(C19&lt;&gt;"","Izvođač radova "&amp;C19&amp;" (OIB:"&amp;K19&amp;"), adresa "&amp;C20&amp;", sjedište "&amp;I20&amp;" "&amp;K20,"")</f>
      </c>
      <c r="B206" s="316"/>
      <c r="C206" s="316"/>
      <c r="D206" s="316"/>
      <c r="E206" s="316"/>
      <c r="F206" s="316"/>
      <c r="G206" s="316"/>
      <c r="H206" s="316"/>
      <c r="I206" s="316"/>
      <c r="J206" s="316"/>
      <c r="K206" s="316"/>
      <c r="L206" s="317"/>
      <c r="S206" s="5"/>
      <c r="T206" s="6"/>
      <c r="U206" s="6"/>
      <c r="V206" s="193" t="s">
        <v>2022</v>
      </c>
      <c r="W206" s="194" t="s">
        <v>127</v>
      </c>
      <c r="X206" s="194" t="s">
        <v>40</v>
      </c>
      <c r="Y206" s="84"/>
    </row>
    <row r="207" spans="1:25" ht="18.75" customHeight="1">
      <c r="A207" s="318">
        <f>IF(C19&lt;&gt;"","Izjavljujem da dajem garanciju na:","")</f>
      </c>
      <c r="B207" s="319"/>
      <c r="C207" s="319"/>
      <c r="D207" s="319"/>
      <c r="E207" s="319"/>
      <c r="F207" s="319"/>
      <c r="G207" s="319"/>
      <c r="H207" s="319"/>
      <c r="I207" s="319"/>
      <c r="J207" s="319"/>
      <c r="K207" s="319"/>
      <c r="L207" s="320"/>
      <c r="S207" s="3"/>
      <c r="T207" s="4"/>
      <c r="U207" s="4"/>
      <c r="V207" s="193" t="s">
        <v>2023</v>
      </c>
      <c r="W207" s="195" t="s">
        <v>127</v>
      </c>
      <c r="X207" s="195" t="s">
        <v>40</v>
      </c>
      <c r="Y207" s="3"/>
    </row>
    <row r="208" spans="1:25" ht="18.75" customHeight="1">
      <c r="A208" s="318">
        <f>IF(C19&lt;&gt;"","                  1) radove po računu "&amp;C21&amp;", 2 godine od dana izdavanja računa, te","")</f>
      </c>
      <c r="B208" s="319"/>
      <c r="C208" s="319"/>
      <c r="D208" s="319"/>
      <c r="E208" s="319"/>
      <c r="F208" s="319"/>
      <c r="G208" s="319"/>
      <c r="H208" s="319"/>
      <c r="I208" s="319"/>
      <c r="J208" s="319"/>
      <c r="K208" s="319"/>
      <c r="L208" s="320"/>
      <c r="S208" s="5"/>
      <c r="T208" s="6"/>
      <c r="U208" s="6"/>
      <c r="V208" s="193" t="s">
        <v>2024</v>
      </c>
      <c r="W208" s="194" t="s">
        <v>127</v>
      </c>
      <c r="X208" s="194" t="s">
        <v>40</v>
      </c>
      <c r="Y208" s="84"/>
    </row>
    <row r="209" spans="1:25" ht="18.75" customHeight="1">
      <c r="A209" s="318">
        <f>IF(C19&lt;&gt;"","                  2) opremu, po istom računu, na rokove koji nisu kraći od rokova dobavljača opreme","")</f>
      </c>
      <c r="B209" s="319"/>
      <c r="C209" s="319"/>
      <c r="D209" s="319"/>
      <c r="E209" s="319"/>
      <c r="F209" s="319"/>
      <c r="G209" s="319"/>
      <c r="H209" s="319"/>
      <c r="I209" s="319"/>
      <c r="J209" s="319"/>
      <c r="K209" s="319"/>
      <c r="L209" s="320"/>
      <c r="S209" s="3"/>
      <c r="T209" s="4"/>
      <c r="U209" s="4"/>
      <c r="V209" s="197" t="s">
        <v>128</v>
      </c>
      <c r="W209" s="195" t="s">
        <v>129</v>
      </c>
      <c r="X209" s="195" t="s">
        <v>40</v>
      </c>
      <c r="Y209" s="3"/>
    </row>
    <row r="210" spans="1:25" ht="75" customHeight="1">
      <c r="A210" s="154">
        <f>IF(C19&lt;&gt;"","Potpis izvođača radova","")</f>
      </c>
      <c r="B210" s="162"/>
      <c r="C210" s="413"/>
      <c r="D210" s="413"/>
      <c r="E210" s="413"/>
      <c r="F210" s="413"/>
      <c r="G210" s="413"/>
      <c r="H210" s="413"/>
      <c r="I210" s="413"/>
      <c r="J210" s="413"/>
      <c r="K210" s="413"/>
      <c r="L210" s="143"/>
      <c r="S210" s="5"/>
      <c r="T210" s="6"/>
      <c r="U210" s="6"/>
      <c r="V210" s="197" t="s">
        <v>130</v>
      </c>
      <c r="W210" s="194" t="s">
        <v>131</v>
      </c>
      <c r="X210" s="194" t="s">
        <v>40</v>
      </c>
      <c r="Y210" s="84"/>
    </row>
    <row r="211" spans="1:25" ht="15">
      <c r="A211" s="410"/>
      <c r="B211" s="411"/>
      <c r="C211" s="412">
        <f>IF(C19&lt;&gt;"","(mjesto, datum, žig, potpis)","")</f>
      </c>
      <c r="D211" s="412"/>
      <c r="E211" s="412"/>
      <c r="F211" s="412"/>
      <c r="G211" s="412"/>
      <c r="H211" s="412"/>
      <c r="I211" s="412"/>
      <c r="J211" s="412"/>
      <c r="K211" s="412"/>
      <c r="L211" s="143"/>
      <c r="S211" s="3"/>
      <c r="T211" s="4"/>
      <c r="U211" s="4"/>
      <c r="V211" s="196" t="s">
        <v>132</v>
      </c>
      <c r="W211" s="195" t="s">
        <v>1732</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10"/>
      <c r="B213" s="411"/>
      <c r="C213" s="413"/>
      <c r="D213" s="413"/>
      <c r="E213" s="413"/>
      <c r="F213" s="413"/>
      <c r="G213" s="413"/>
      <c r="H213" s="413"/>
      <c r="I213" s="413"/>
      <c r="J213" s="413"/>
      <c r="K213" s="413"/>
      <c r="L213" s="143"/>
      <c r="S213" s="3"/>
      <c r="T213" s="4"/>
      <c r="U213" s="4"/>
      <c r="V213" s="196" t="s">
        <v>135</v>
      </c>
      <c r="W213" s="195" t="s">
        <v>1733</v>
      </c>
      <c r="X213" s="195" t="s">
        <v>40</v>
      </c>
      <c r="Y213" s="3"/>
    </row>
    <row r="214" spans="1:25" ht="30" customHeight="1">
      <c r="A214" s="315">
        <f>IF(C24&lt;&gt;"","Izvođač radova "&amp;C24&amp;" (OIB:"&amp;K24&amp;"), adresa "&amp;C25&amp;", sjedište "&amp;I25&amp;" "&amp;K25,"")</f>
      </c>
      <c r="B214" s="316"/>
      <c r="C214" s="316"/>
      <c r="D214" s="316"/>
      <c r="E214" s="316"/>
      <c r="F214" s="316"/>
      <c r="G214" s="316"/>
      <c r="H214" s="316"/>
      <c r="I214" s="316"/>
      <c r="J214" s="316"/>
      <c r="K214" s="316"/>
      <c r="L214" s="317"/>
      <c r="S214" s="5"/>
      <c r="T214" s="6"/>
      <c r="U214" s="6"/>
      <c r="V214" s="193" t="s">
        <v>136</v>
      </c>
      <c r="W214" s="194" t="s">
        <v>137</v>
      </c>
      <c r="X214" s="194" t="s">
        <v>40</v>
      </c>
      <c r="Y214" s="84"/>
    </row>
    <row r="215" spans="1:25" ht="18.75" customHeight="1">
      <c r="A215" s="318">
        <f>IF(C24&lt;&gt;"","Izjavljujem da dajem garanciju na:","")</f>
      </c>
      <c r="B215" s="319"/>
      <c r="C215" s="319"/>
      <c r="D215" s="319"/>
      <c r="E215" s="319"/>
      <c r="F215" s="319"/>
      <c r="G215" s="319"/>
      <c r="H215" s="319"/>
      <c r="I215" s="319"/>
      <c r="J215" s="319"/>
      <c r="K215" s="319"/>
      <c r="L215" s="320"/>
      <c r="S215" s="3"/>
      <c r="T215" s="4"/>
      <c r="U215" s="4"/>
      <c r="V215" s="193" t="s">
        <v>138</v>
      </c>
      <c r="W215" s="195" t="s">
        <v>1734</v>
      </c>
      <c r="X215" s="195" t="s">
        <v>40</v>
      </c>
      <c r="Y215" s="3"/>
    </row>
    <row r="216" spans="1:25" ht="18.75" customHeight="1">
      <c r="A216" s="318">
        <f>IF(C24&lt;&gt;"","                  1) radove po računu "&amp;C26&amp;", 2 godine od dana izdavanja računa, te","")</f>
      </c>
      <c r="B216" s="319"/>
      <c r="C216" s="319"/>
      <c r="D216" s="319"/>
      <c r="E216" s="319"/>
      <c r="F216" s="319"/>
      <c r="G216" s="319"/>
      <c r="H216" s="319"/>
      <c r="I216" s="319"/>
      <c r="J216" s="319"/>
      <c r="K216" s="319"/>
      <c r="L216" s="320"/>
      <c r="S216" s="5"/>
      <c r="T216" s="6"/>
      <c r="U216" s="6"/>
      <c r="V216" s="193" t="s">
        <v>139</v>
      </c>
      <c r="W216" s="194" t="s">
        <v>140</v>
      </c>
      <c r="X216" s="194" t="s">
        <v>40</v>
      </c>
      <c r="Y216" s="84"/>
    </row>
    <row r="217" spans="1:25" ht="18.75" customHeight="1">
      <c r="A217" s="318">
        <f>IF(C24&lt;&gt;"","                  2) opremu, po istom računu, na rokove koji nisu kraći od rokova dobavljača opreme","")</f>
      </c>
      <c r="B217" s="319"/>
      <c r="C217" s="319"/>
      <c r="D217" s="319"/>
      <c r="E217" s="319"/>
      <c r="F217" s="319"/>
      <c r="G217" s="319"/>
      <c r="H217" s="319"/>
      <c r="I217" s="319"/>
      <c r="J217" s="319"/>
      <c r="K217" s="319"/>
      <c r="L217" s="320"/>
      <c r="S217" s="3"/>
      <c r="T217" s="4"/>
      <c r="U217" s="4"/>
      <c r="V217" s="193" t="s">
        <v>141</v>
      </c>
      <c r="W217" s="195" t="s">
        <v>142</v>
      </c>
      <c r="X217" s="195" t="s">
        <v>40</v>
      </c>
      <c r="Y217" s="3"/>
    </row>
    <row r="218" spans="1:25" ht="75" customHeight="1">
      <c r="A218" s="154">
        <f>IF(C24&lt;&gt;"","Potpis izvođača radova","")</f>
      </c>
      <c r="B218" s="162"/>
      <c r="C218" s="413"/>
      <c r="D218" s="413"/>
      <c r="E218" s="413"/>
      <c r="F218" s="413"/>
      <c r="G218" s="413"/>
      <c r="H218" s="413"/>
      <c r="I218" s="413"/>
      <c r="J218" s="413"/>
      <c r="K218" s="413"/>
      <c r="L218" s="143"/>
      <c r="S218" s="5"/>
      <c r="T218" s="6"/>
      <c r="U218" s="6"/>
      <c r="V218" s="193" t="s">
        <v>2025</v>
      </c>
      <c r="W218" s="194" t="s">
        <v>1735</v>
      </c>
      <c r="X218" s="194" t="s">
        <v>40</v>
      </c>
      <c r="Y218" s="84"/>
    </row>
    <row r="219" spans="1:25" ht="15">
      <c r="A219" s="410"/>
      <c r="B219" s="411"/>
      <c r="C219" s="412">
        <f>IF(C24&lt;&gt;"","(mjesto, datum, žig, potpis)","")</f>
      </c>
      <c r="D219" s="412"/>
      <c r="E219" s="412"/>
      <c r="F219" s="412"/>
      <c r="G219" s="412"/>
      <c r="H219" s="412"/>
      <c r="I219" s="412"/>
      <c r="J219" s="412"/>
      <c r="K219" s="412"/>
      <c r="L219" s="143"/>
      <c r="S219" s="3"/>
      <c r="T219" s="4"/>
      <c r="U219" s="4"/>
      <c r="V219" s="193" t="s">
        <v>143</v>
      </c>
      <c r="W219" s="195" t="s">
        <v>1736</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1737</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1738</v>
      </c>
      <c r="X221" s="195" t="s">
        <v>40</v>
      </c>
      <c r="Y221" s="84"/>
    </row>
    <row r="222" spans="1:25" ht="18.75" customHeight="1">
      <c r="A222" s="315">
        <f>IF(C29&lt;&gt;"","Izvođač radova "&amp;C29&amp;" (OIB:"&amp;K29&amp;"), adresa "&amp;C30&amp;", sjedište "&amp;I30&amp;" "&amp;K30,"")</f>
      </c>
      <c r="B222" s="316"/>
      <c r="C222" s="316"/>
      <c r="D222" s="316"/>
      <c r="E222" s="316"/>
      <c r="F222" s="316"/>
      <c r="G222" s="316"/>
      <c r="H222" s="316"/>
      <c r="I222" s="316"/>
      <c r="J222" s="316"/>
      <c r="K222" s="316"/>
      <c r="L222" s="317"/>
      <c r="S222" s="3"/>
      <c r="T222" s="4"/>
      <c r="U222" s="4"/>
      <c r="V222" s="193" t="s">
        <v>146</v>
      </c>
      <c r="W222" s="194" t="s">
        <v>1739</v>
      </c>
      <c r="X222" s="194" t="s">
        <v>40</v>
      </c>
      <c r="Y222" s="3"/>
    </row>
    <row r="223" spans="1:25" ht="18.75" customHeight="1">
      <c r="A223" s="318">
        <f>IF(C29&lt;&gt;"","Izjavljujem da dajem garanciju na:","")</f>
      </c>
      <c r="B223" s="319"/>
      <c r="C223" s="319"/>
      <c r="D223" s="319"/>
      <c r="E223" s="319"/>
      <c r="F223" s="319"/>
      <c r="G223" s="319"/>
      <c r="H223" s="319"/>
      <c r="I223" s="319"/>
      <c r="J223" s="319"/>
      <c r="K223" s="319"/>
      <c r="L223" s="320"/>
      <c r="S223" s="5"/>
      <c r="T223" s="6"/>
      <c r="U223" s="6"/>
      <c r="V223" s="193" t="s">
        <v>147</v>
      </c>
      <c r="W223" s="195" t="s">
        <v>1740</v>
      </c>
      <c r="X223" s="195" t="s">
        <v>40</v>
      </c>
      <c r="Y223" s="84"/>
    </row>
    <row r="224" spans="1:25" ht="18.75" customHeight="1">
      <c r="A224" s="318">
        <f>IF(C29&lt;&gt;"","                  1) radove po računu "&amp;C31&amp;", 2 godine od dana izdavanja računa, te","")</f>
      </c>
      <c r="B224" s="319"/>
      <c r="C224" s="319"/>
      <c r="D224" s="319"/>
      <c r="E224" s="319"/>
      <c r="F224" s="319"/>
      <c r="G224" s="319"/>
      <c r="H224" s="319"/>
      <c r="I224" s="319"/>
      <c r="J224" s="319"/>
      <c r="K224" s="319"/>
      <c r="L224" s="320"/>
      <c r="S224" s="3"/>
      <c r="T224" s="4"/>
      <c r="U224" s="4"/>
      <c r="V224" s="193" t="s">
        <v>148</v>
      </c>
      <c r="W224" s="194" t="s">
        <v>1741</v>
      </c>
      <c r="X224" s="194" t="s">
        <v>40</v>
      </c>
      <c r="Y224" s="3"/>
    </row>
    <row r="225" spans="1:25" ht="75" customHeight="1">
      <c r="A225" s="318">
        <f>IF(C29&lt;&gt;"","                  2) opremu, po istom računu, na rokove koji nisu kraći od rokova dobavljača opreme","")</f>
      </c>
      <c r="B225" s="319"/>
      <c r="C225" s="319"/>
      <c r="D225" s="319"/>
      <c r="E225" s="319"/>
      <c r="F225" s="319"/>
      <c r="G225" s="319"/>
      <c r="H225" s="319"/>
      <c r="I225" s="319"/>
      <c r="J225" s="319"/>
      <c r="K225" s="319"/>
      <c r="L225" s="320"/>
      <c r="S225" s="5"/>
      <c r="T225" s="6"/>
      <c r="U225" s="6"/>
      <c r="V225" s="193" t="s">
        <v>2026</v>
      </c>
      <c r="W225" s="195" t="s">
        <v>1742</v>
      </c>
      <c r="X225" s="195" t="s">
        <v>40</v>
      </c>
      <c r="Y225" s="84"/>
    </row>
    <row r="226" spans="1:25" ht="18.75">
      <c r="A226" s="154">
        <f>IF(C29&lt;&gt;"","Potpis izvođača radova","")</f>
      </c>
      <c r="B226" s="162"/>
      <c r="C226" s="413"/>
      <c r="D226" s="413"/>
      <c r="E226" s="413"/>
      <c r="F226" s="413"/>
      <c r="G226" s="413"/>
      <c r="H226" s="413"/>
      <c r="I226" s="413"/>
      <c r="J226" s="413"/>
      <c r="K226" s="413"/>
      <c r="L226" s="143"/>
      <c r="S226" s="3"/>
      <c r="T226" s="4"/>
      <c r="U226" s="4"/>
      <c r="V226" s="193" t="s">
        <v>2027</v>
      </c>
      <c r="W226" s="194" t="s">
        <v>150</v>
      </c>
      <c r="X226" s="194" t="s">
        <v>40</v>
      </c>
      <c r="Y226" s="3"/>
    </row>
    <row r="227" spans="1:25" ht="24.75" customHeight="1">
      <c r="A227" s="410"/>
      <c r="B227" s="411"/>
      <c r="C227" s="412">
        <f>IF(C29&lt;&gt;"","(mjesto, datum, žig, potpis)","")</f>
      </c>
      <c r="D227" s="412"/>
      <c r="E227" s="412"/>
      <c r="F227" s="412"/>
      <c r="G227" s="412"/>
      <c r="H227" s="412"/>
      <c r="I227" s="412"/>
      <c r="J227" s="412"/>
      <c r="K227" s="412"/>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1743</v>
      </c>
      <c r="X229" s="195" t="s">
        <v>40</v>
      </c>
      <c r="Y229" s="84"/>
    </row>
    <row r="230" spans="1:25" ht="30" customHeight="1">
      <c r="A230" s="315">
        <f>IF(C34&lt;&gt;"","Izvođač radova "&amp;C34&amp;" (OIB:"&amp;K34&amp;"), adresa "&amp;C35&amp;", sjedište "&amp;I35&amp;" "&amp;K35,"")</f>
      </c>
      <c r="B230" s="316"/>
      <c r="C230" s="316"/>
      <c r="D230" s="316"/>
      <c r="E230" s="316"/>
      <c r="F230" s="316"/>
      <c r="G230" s="316"/>
      <c r="H230" s="316"/>
      <c r="I230" s="316"/>
      <c r="J230" s="316"/>
      <c r="K230" s="316"/>
      <c r="L230" s="317"/>
      <c r="S230" s="5"/>
      <c r="T230" s="6"/>
      <c r="U230" s="6"/>
      <c r="V230" s="193" t="s">
        <v>154</v>
      </c>
      <c r="W230" s="194" t="s">
        <v>155</v>
      </c>
      <c r="X230" s="194" t="s">
        <v>40</v>
      </c>
      <c r="Y230" s="84"/>
    </row>
    <row r="231" spans="1:25" ht="18.75" customHeight="1">
      <c r="A231" s="318">
        <f>IF(C34&lt;&gt;"","Izjavljujem da dajem garanciju na:","")</f>
      </c>
      <c r="B231" s="319"/>
      <c r="C231" s="319"/>
      <c r="D231" s="319"/>
      <c r="E231" s="319"/>
      <c r="F231" s="319"/>
      <c r="G231" s="319"/>
      <c r="H231" s="319"/>
      <c r="I231" s="319"/>
      <c r="J231" s="319"/>
      <c r="K231" s="319"/>
      <c r="L231" s="320"/>
      <c r="S231" s="3"/>
      <c r="T231" s="4"/>
      <c r="U231" s="4"/>
      <c r="V231" s="193" t="s">
        <v>156</v>
      </c>
      <c r="W231" s="195" t="s">
        <v>1744</v>
      </c>
      <c r="X231" s="195" t="s">
        <v>40</v>
      </c>
      <c r="Y231" s="3"/>
    </row>
    <row r="232" spans="1:25" ht="18.75" customHeight="1">
      <c r="A232" s="318">
        <f>IF(C34&lt;&gt;"","                  1) radove po računu "&amp;C36&amp;", 2 godine od dana izdavanja računa, te","")</f>
      </c>
      <c r="B232" s="319"/>
      <c r="C232" s="319"/>
      <c r="D232" s="319"/>
      <c r="E232" s="319"/>
      <c r="F232" s="319"/>
      <c r="G232" s="319"/>
      <c r="H232" s="319"/>
      <c r="I232" s="319"/>
      <c r="J232" s="319"/>
      <c r="K232" s="319"/>
      <c r="L232" s="320"/>
      <c r="S232" s="5"/>
      <c r="T232" s="6"/>
      <c r="U232" s="6"/>
      <c r="V232" s="193" t="s">
        <v>157</v>
      </c>
      <c r="W232" s="194" t="s">
        <v>158</v>
      </c>
      <c r="X232" s="194" t="s">
        <v>40</v>
      </c>
      <c r="Y232" s="84"/>
    </row>
    <row r="233" spans="1:25" ht="18.75" customHeight="1">
      <c r="A233" s="318">
        <f>IF(C34&lt;&gt;"","                  2) opremu, po istom računu, na rokove koji nisu kraći od rokova dobavljača opreme","")</f>
      </c>
      <c r="B233" s="319"/>
      <c r="C233" s="319"/>
      <c r="D233" s="319"/>
      <c r="E233" s="319"/>
      <c r="F233" s="319"/>
      <c r="G233" s="319"/>
      <c r="H233" s="319"/>
      <c r="I233" s="319"/>
      <c r="J233" s="319"/>
      <c r="K233" s="319"/>
      <c r="L233" s="320"/>
      <c r="S233" s="3"/>
      <c r="T233" s="4"/>
      <c r="U233" s="4"/>
      <c r="V233" s="196" t="s">
        <v>159</v>
      </c>
      <c r="W233" s="195" t="s">
        <v>1745</v>
      </c>
      <c r="X233" s="195" t="s">
        <v>40</v>
      </c>
      <c r="Y233" s="3"/>
    </row>
    <row r="234" spans="1:25" ht="75" customHeight="1">
      <c r="A234" s="154">
        <f>IF(C34&lt;&gt;"","Potpis izvođača radova","")</f>
      </c>
      <c r="B234" s="162"/>
      <c r="C234" s="413"/>
      <c r="D234" s="413"/>
      <c r="E234" s="413"/>
      <c r="F234" s="413"/>
      <c r="G234" s="413"/>
      <c r="H234" s="413"/>
      <c r="I234" s="413"/>
      <c r="J234" s="413"/>
      <c r="K234" s="413"/>
      <c r="L234" s="143"/>
      <c r="S234" s="5"/>
      <c r="T234" s="6"/>
      <c r="U234" s="6"/>
      <c r="V234" s="193" t="s">
        <v>160</v>
      </c>
      <c r="W234" s="194" t="s">
        <v>1746</v>
      </c>
      <c r="X234" s="194" t="s">
        <v>40</v>
      </c>
      <c r="Y234" s="84"/>
    </row>
    <row r="235" spans="1:25" ht="15">
      <c r="A235" s="410"/>
      <c r="B235" s="411"/>
      <c r="C235" s="412">
        <f>IF(C34&lt;&gt;"","(mjesto, datum, žig,  potpis)","")</f>
      </c>
      <c r="D235" s="412"/>
      <c r="E235" s="412"/>
      <c r="F235" s="412"/>
      <c r="G235" s="412"/>
      <c r="H235" s="412"/>
      <c r="I235" s="412"/>
      <c r="J235" s="412"/>
      <c r="K235" s="412"/>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2028</v>
      </c>
      <c r="W239" s="195" t="s">
        <v>1747</v>
      </c>
      <c r="X239" s="195" t="s">
        <v>40</v>
      </c>
      <c r="Y239" s="3"/>
    </row>
    <row r="240" spans="1:32" s="39" customFormat="1" ht="60" customHeight="1" thickBot="1">
      <c r="A240" s="399" t="s">
        <v>1572</v>
      </c>
      <c r="B240" s="400"/>
      <c r="C240" s="400"/>
      <c r="D240" s="400"/>
      <c r="E240" s="400"/>
      <c r="F240" s="400"/>
      <c r="G240" s="400"/>
      <c r="H240" s="400"/>
      <c r="I240" s="400"/>
      <c r="J240" s="400"/>
      <c r="K240" s="400"/>
      <c r="L240" s="401"/>
      <c r="M240" s="369"/>
      <c r="N240" s="370"/>
      <c r="R240" s="218" t="s">
        <v>1658</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386" t="s">
        <v>1576</v>
      </c>
      <c r="B241" s="387"/>
      <c r="C241" s="387"/>
      <c r="D241" s="387"/>
      <c r="E241" s="387"/>
      <c r="F241" s="387"/>
      <c r="G241" s="387"/>
      <c r="H241" s="387"/>
      <c r="I241" s="387"/>
      <c r="J241" s="387"/>
      <c r="K241" s="387"/>
      <c r="L241" s="388"/>
      <c r="M241" s="369"/>
      <c r="N241" s="370"/>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389" t="str">
        <f>IF(C40=0,"POTREBNO JE U PRIJAVNI OBRAZAC UNIJETI PODATKE O CERTIFIKATORU!!!","")</f>
        <v>POTREBNO JE U PRIJAVNI OBRAZAC UNIJETI PODATKE O CERTIFIKATORU!!!</v>
      </c>
      <c r="B242" s="390"/>
      <c r="C242" s="390"/>
      <c r="D242" s="390"/>
      <c r="E242" s="390"/>
      <c r="F242" s="390"/>
      <c r="G242" s="390"/>
      <c r="H242" s="390"/>
      <c r="I242" s="390"/>
      <c r="J242" s="390"/>
      <c r="K242" s="390"/>
      <c r="L242" s="391"/>
      <c r="M242" s="38"/>
      <c r="N242" s="112"/>
      <c r="O242" s="71"/>
      <c r="P242" s="113"/>
      <c r="V242" s="196" t="s">
        <v>172</v>
      </c>
      <c r="W242" s="194" t="s">
        <v>173</v>
      </c>
      <c r="X242" s="194" t="s">
        <v>40</v>
      </c>
    </row>
    <row r="243" spans="1:24" s="39" customFormat="1" ht="83.25" customHeight="1">
      <c r="A243" s="392"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93"/>
      <c r="C243" s="393"/>
      <c r="D243" s="393"/>
      <c r="E243" s="393"/>
      <c r="F243" s="393"/>
      <c r="G243" s="393"/>
      <c r="H243" s="393"/>
      <c r="I243" s="393"/>
      <c r="J243" s="393"/>
      <c r="K243" s="393"/>
      <c r="L243" s="394"/>
      <c r="M243" s="64"/>
      <c r="N243" s="114"/>
      <c r="O243" s="115"/>
      <c r="P243" s="113"/>
      <c r="V243" s="196" t="s">
        <v>174</v>
      </c>
      <c r="W243" s="195" t="s">
        <v>1748</v>
      </c>
      <c r="X243" s="195" t="s">
        <v>40</v>
      </c>
    </row>
    <row r="244" spans="1:24" s="39" customFormat="1" ht="58.5" customHeight="1">
      <c r="A244" s="392"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93"/>
      <c r="C244" s="393"/>
      <c r="D244" s="393"/>
      <c r="E244" s="393"/>
      <c r="F244" s="393"/>
      <c r="G244" s="393"/>
      <c r="H244" s="393"/>
      <c r="I244" s="393"/>
      <c r="J244" s="393"/>
      <c r="K244" s="393"/>
      <c r="L244" s="394"/>
      <c r="M244" s="64"/>
      <c r="N244" s="114"/>
      <c r="O244" s="372"/>
      <c r="P244" s="372"/>
      <c r="Q244" s="372"/>
      <c r="R244" s="372"/>
      <c r="S244" s="372"/>
      <c r="T244" s="372"/>
      <c r="V244" s="196" t="s">
        <v>175</v>
      </c>
      <c r="W244" s="194" t="s">
        <v>176</v>
      </c>
      <c r="X244" s="194" t="s">
        <v>40</v>
      </c>
    </row>
    <row r="245" spans="1:24" s="39" customFormat="1" ht="17.25" customHeight="1">
      <c r="A245" s="373" t="str">
        <f>"Sklopili su u mjestu "&amp;B49&amp;" dana "&amp;TEXT(E49,"DD.MM.YYYY")&amp;" sljedeći"</f>
        <v>Sklopili su u mjestu , dana 29.04.2015 sljedeći</v>
      </c>
      <c r="B245" s="374"/>
      <c r="C245" s="374"/>
      <c r="D245" s="374"/>
      <c r="E245" s="183"/>
      <c r="F245" s="184"/>
      <c r="G245" s="184"/>
      <c r="H245" s="184"/>
      <c r="I245" s="184"/>
      <c r="J245" s="184"/>
      <c r="K245" s="184"/>
      <c r="L245" s="185"/>
      <c r="M245" s="64"/>
      <c r="N245" s="114"/>
      <c r="O245" s="115"/>
      <c r="P245" s="113"/>
      <c r="V245" s="197" t="s">
        <v>177</v>
      </c>
      <c r="W245" s="195" t="s">
        <v>1749</v>
      </c>
      <c r="X245" s="195" t="s">
        <v>40</v>
      </c>
    </row>
    <row r="246" spans="1:24" s="39" customFormat="1" ht="39.75" customHeight="1">
      <c r="A246" s="375" t="s">
        <v>1500</v>
      </c>
      <c r="B246" s="376"/>
      <c r="C246" s="376"/>
      <c r="D246" s="376"/>
      <c r="E246" s="376"/>
      <c r="F246" s="376"/>
      <c r="G246" s="376"/>
      <c r="H246" s="376"/>
      <c r="I246" s="376"/>
      <c r="J246" s="376"/>
      <c r="K246" s="376"/>
      <c r="L246" s="377"/>
      <c r="M246" s="64"/>
      <c r="N246" s="114"/>
      <c r="O246" s="115"/>
      <c r="P246" s="113"/>
      <c r="V246" s="197" t="s">
        <v>178</v>
      </c>
      <c r="W246" s="194" t="s">
        <v>179</v>
      </c>
      <c r="X246" s="194" t="s">
        <v>40</v>
      </c>
    </row>
    <row r="247" spans="1:24" s="39" customFormat="1" ht="30" customHeight="1">
      <c r="A247" s="355" t="s">
        <v>1501</v>
      </c>
      <c r="B247" s="356"/>
      <c r="C247" s="356"/>
      <c r="D247" s="356"/>
      <c r="E247" s="356"/>
      <c r="F247" s="356"/>
      <c r="G247" s="356"/>
      <c r="H247" s="356"/>
      <c r="I247" s="356"/>
      <c r="J247" s="356"/>
      <c r="K247" s="356"/>
      <c r="L247" s="357"/>
      <c r="M247" s="64"/>
      <c r="N247" s="114"/>
      <c r="O247" s="115"/>
      <c r="P247" s="113"/>
      <c r="V247" s="196" t="s">
        <v>180</v>
      </c>
      <c r="W247" s="195" t="s">
        <v>181</v>
      </c>
      <c r="X247" s="195" t="s">
        <v>40</v>
      </c>
    </row>
    <row r="248" spans="1:24" s="57" customFormat="1" ht="31.5" customHeight="1">
      <c r="A248" s="358" t="s">
        <v>1502</v>
      </c>
      <c r="B248" s="359"/>
      <c r="C248" s="359"/>
      <c r="D248" s="359"/>
      <c r="E248" s="359"/>
      <c r="F248" s="359"/>
      <c r="G248" s="359"/>
      <c r="H248" s="359"/>
      <c r="I248" s="359"/>
      <c r="J248" s="359"/>
      <c r="K248" s="359"/>
      <c r="L248" s="360"/>
      <c r="M248" s="130">
        <f>'PRIJAVNI OBRAZAC'!C25</f>
        <v>0</v>
      </c>
      <c r="N248" s="116"/>
      <c r="O248" s="395"/>
      <c r="P248" s="395"/>
      <c r="Q248" s="395"/>
      <c r="R248" s="395"/>
      <c r="S248" s="395"/>
      <c r="T248" s="395"/>
      <c r="V248" s="196" t="s">
        <v>182</v>
      </c>
      <c r="W248" s="194" t="s">
        <v>183</v>
      </c>
      <c r="X248" s="194" t="s">
        <v>40</v>
      </c>
    </row>
    <row r="249" spans="1:24" s="39" customFormat="1" ht="30" customHeight="1">
      <c r="A249" s="355" t="s">
        <v>1503</v>
      </c>
      <c r="B249" s="356"/>
      <c r="C249" s="356"/>
      <c r="D249" s="356"/>
      <c r="E249" s="356"/>
      <c r="F249" s="356"/>
      <c r="G249" s="356"/>
      <c r="H249" s="356"/>
      <c r="I249" s="356"/>
      <c r="J249" s="356"/>
      <c r="K249" s="356"/>
      <c r="L249" s="357"/>
      <c r="M249" s="64"/>
      <c r="N249" s="114"/>
      <c r="O249" s="395"/>
      <c r="P249" s="395"/>
      <c r="Q249" s="395"/>
      <c r="R249" s="395"/>
      <c r="S249" s="395"/>
      <c r="T249" s="395"/>
      <c r="V249" s="193" t="s">
        <v>184</v>
      </c>
      <c r="W249" s="195" t="s">
        <v>185</v>
      </c>
      <c r="X249" s="195" t="s">
        <v>40</v>
      </c>
    </row>
    <row r="250" spans="1:24" s="39" customFormat="1" ht="51.75" customHeight="1">
      <c r="A250" s="396"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397"/>
      <c r="C250" s="397"/>
      <c r="D250" s="397"/>
      <c r="E250" s="397"/>
      <c r="F250" s="397"/>
      <c r="G250" s="397"/>
      <c r="H250" s="397"/>
      <c r="I250" s="397"/>
      <c r="J250" s="397"/>
      <c r="K250" s="397"/>
      <c r="L250" s="398"/>
      <c r="M250" s="172"/>
      <c r="N250" s="175"/>
      <c r="O250" s="395"/>
      <c r="P250" s="395"/>
      <c r="Q250" s="395"/>
      <c r="R250" s="395"/>
      <c r="S250" s="395"/>
      <c r="T250" s="395"/>
      <c r="V250" s="193" t="s">
        <v>186</v>
      </c>
      <c r="W250" s="194" t="s">
        <v>187</v>
      </c>
      <c r="X250" s="194" t="s">
        <v>40</v>
      </c>
    </row>
    <row r="251" spans="1:24" s="39" customFormat="1" ht="30" customHeight="1">
      <c r="A251" s="355" t="s">
        <v>1504</v>
      </c>
      <c r="B251" s="356"/>
      <c r="C251" s="356"/>
      <c r="D251" s="356"/>
      <c r="E251" s="356"/>
      <c r="F251" s="356"/>
      <c r="G251" s="356"/>
      <c r="H251" s="356"/>
      <c r="I251" s="356"/>
      <c r="J251" s="356"/>
      <c r="K251" s="356"/>
      <c r="L251" s="357"/>
      <c r="M251" s="64"/>
      <c r="N251" s="119"/>
      <c r="O251" s="115"/>
      <c r="P251" s="71"/>
      <c r="V251" s="193" t="s">
        <v>188</v>
      </c>
      <c r="W251" s="195" t="s">
        <v>189</v>
      </c>
      <c r="X251" s="195" t="s">
        <v>40</v>
      </c>
    </row>
    <row r="252" spans="1:24" s="39" customFormat="1" ht="167.25" customHeight="1">
      <c r="A252" s="352" t="s">
        <v>1505</v>
      </c>
      <c r="B252" s="353"/>
      <c r="C252" s="353"/>
      <c r="D252" s="353"/>
      <c r="E252" s="353"/>
      <c r="F252" s="353"/>
      <c r="G252" s="353"/>
      <c r="H252" s="353"/>
      <c r="I252" s="353"/>
      <c r="J252" s="353"/>
      <c r="K252" s="353"/>
      <c r="L252" s="354"/>
      <c r="M252" s="38"/>
      <c r="N252" s="121"/>
      <c r="O252" s="71"/>
      <c r="P252" s="71"/>
      <c r="V252" s="193" t="s">
        <v>190</v>
      </c>
      <c r="W252" s="194" t="s">
        <v>1750</v>
      </c>
      <c r="X252" s="194" t="s">
        <v>40</v>
      </c>
    </row>
    <row r="253" spans="1:24" s="57" customFormat="1" ht="30" customHeight="1">
      <c r="A253" s="349" t="s">
        <v>1506</v>
      </c>
      <c r="B253" s="350"/>
      <c r="C253" s="350"/>
      <c r="D253" s="350"/>
      <c r="E253" s="350"/>
      <c r="F253" s="350"/>
      <c r="G253" s="350"/>
      <c r="H253" s="350"/>
      <c r="I253" s="350"/>
      <c r="J253" s="350"/>
      <c r="K253" s="350"/>
      <c r="L253" s="351"/>
      <c r="M253" s="55"/>
      <c r="N253" s="56"/>
      <c r="V253" s="193" t="s">
        <v>191</v>
      </c>
      <c r="W253" s="195" t="s">
        <v>192</v>
      </c>
      <c r="X253" s="195" t="s">
        <v>40</v>
      </c>
    </row>
    <row r="254" spans="1:24" s="39" customFormat="1" ht="32.25" customHeight="1">
      <c r="A254" s="352" t="str">
        <f>"Iznos iz članka 1. ovog Ugovora Cesus će uplatiti Cesionaru u korist žiro računa broj HR"&amp;J45&amp;" kod banke "&amp;C45&amp;"."</f>
        <v>Iznos iz članka 1. ovog Ugovora Cesus će uplatiti Cesionaru u korist žiro računa broj HR kod banke .</v>
      </c>
      <c r="B254" s="384"/>
      <c r="C254" s="384"/>
      <c r="D254" s="384"/>
      <c r="E254" s="384"/>
      <c r="F254" s="384"/>
      <c r="G254" s="384"/>
      <c r="H254" s="384"/>
      <c r="I254" s="384"/>
      <c r="J254" s="384"/>
      <c r="K254" s="384"/>
      <c r="L254" s="385"/>
      <c r="M254" s="38"/>
      <c r="N254" s="44"/>
      <c r="V254" s="197" t="s">
        <v>193</v>
      </c>
      <c r="W254" s="194" t="s">
        <v>1751</v>
      </c>
      <c r="X254" s="194" t="s">
        <v>40</v>
      </c>
    </row>
    <row r="255" spans="1:24" s="57" customFormat="1" ht="30" customHeight="1">
      <c r="A255" s="355" t="s">
        <v>1508</v>
      </c>
      <c r="B255" s="356"/>
      <c r="C255" s="356"/>
      <c r="D255" s="356"/>
      <c r="E255" s="356"/>
      <c r="F255" s="356"/>
      <c r="G255" s="356"/>
      <c r="H255" s="356"/>
      <c r="I255" s="356"/>
      <c r="J255" s="356"/>
      <c r="K255" s="356"/>
      <c r="L255" s="357"/>
      <c r="M255" s="55"/>
      <c r="N255" s="56"/>
      <c r="V255" s="196" t="s">
        <v>194</v>
      </c>
      <c r="W255" s="195" t="s">
        <v>195</v>
      </c>
      <c r="X255" s="195" t="s">
        <v>40</v>
      </c>
    </row>
    <row r="256" spans="1:24" s="39" customFormat="1" ht="30" customHeight="1">
      <c r="A256" s="381" t="s">
        <v>1652</v>
      </c>
      <c r="B256" s="382"/>
      <c r="C256" s="382"/>
      <c r="D256" s="382"/>
      <c r="E256" s="382"/>
      <c r="F256" s="382"/>
      <c r="G256" s="382"/>
      <c r="H256" s="382"/>
      <c r="I256" s="382"/>
      <c r="J256" s="382"/>
      <c r="K256" s="382"/>
      <c r="L256" s="383"/>
      <c r="M256" s="38"/>
      <c r="N256" s="44"/>
      <c r="V256" s="196" t="s">
        <v>196</v>
      </c>
      <c r="W256" s="194" t="s">
        <v>197</v>
      </c>
      <c r="X256" s="194" t="s">
        <v>40</v>
      </c>
    </row>
    <row r="257" spans="1:24" s="39" customFormat="1" ht="30" customHeight="1">
      <c r="A257" s="355" t="s">
        <v>1509</v>
      </c>
      <c r="B257" s="356"/>
      <c r="C257" s="356"/>
      <c r="D257" s="356"/>
      <c r="E257" s="356"/>
      <c r="F257" s="356"/>
      <c r="G257" s="356"/>
      <c r="H257" s="356"/>
      <c r="I257" s="356"/>
      <c r="J257" s="356"/>
      <c r="K257" s="356"/>
      <c r="L257" s="357"/>
      <c r="M257" s="38"/>
      <c r="N257" s="44"/>
      <c r="V257" s="197" t="s">
        <v>198</v>
      </c>
      <c r="W257" s="195" t="s">
        <v>199</v>
      </c>
      <c r="X257" s="195" t="s">
        <v>40</v>
      </c>
    </row>
    <row r="258" spans="1:24" s="57" customFormat="1" ht="118.5" customHeight="1">
      <c r="A258" s="352" t="s">
        <v>1653</v>
      </c>
      <c r="B258" s="384"/>
      <c r="C258" s="384"/>
      <c r="D258" s="384"/>
      <c r="E258" s="384"/>
      <c r="F258" s="384"/>
      <c r="G258" s="384"/>
      <c r="H258" s="384"/>
      <c r="I258" s="384"/>
      <c r="J258" s="384"/>
      <c r="K258" s="384"/>
      <c r="L258" s="385"/>
      <c r="M258" s="55"/>
      <c r="N258" s="56"/>
      <c r="V258" s="196" t="s">
        <v>200</v>
      </c>
      <c r="W258" s="194" t="s">
        <v>201</v>
      </c>
      <c r="X258" s="194" t="s">
        <v>40</v>
      </c>
    </row>
    <row r="259" spans="1:24" s="39" customFormat="1" ht="30" customHeight="1">
      <c r="A259" s="355" t="s">
        <v>1510</v>
      </c>
      <c r="B259" s="356"/>
      <c r="C259" s="356"/>
      <c r="D259" s="356"/>
      <c r="E259" s="356"/>
      <c r="F259" s="356"/>
      <c r="G259" s="356"/>
      <c r="H259" s="356"/>
      <c r="I259" s="356"/>
      <c r="J259" s="356"/>
      <c r="K259" s="356"/>
      <c r="L259" s="357"/>
      <c r="M259" s="38"/>
      <c r="N259" s="44"/>
      <c r="V259" s="196" t="s">
        <v>202</v>
      </c>
      <c r="W259" s="195" t="s">
        <v>203</v>
      </c>
      <c r="X259" s="195" t="s">
        <v>40</v>
      </c>
    </row>
    <row r="260" spans="1:24" s="39" customFormat="1" ht="95.25" customHeight="1" thickBot="1">
      <c r="A260" s="346" t="s">
        <v>1511</v>
      </c>
      <c r="B260" s="347"/>
      <c r="C260" s="347"/>
      <c r="D260" s="347"/>
      <c r="E260" s="347"/>
      <c r="F260" s="347"/>
      <c r="G260" s="347"/>
      <c r="H260" s="347"/>
      <c r="I260" s="347"/>
      <c r="J260" s="347"/>
      <c r="K260" s="347"/>
      <c r="L260" s="348"/>
      <c r="M260" s="38"/>
      <c r="N260" s="44"/>
      <c r="V260" s="197" t="s">
        <v>204</v>
      </c>
      <c r="W260" s="194" t="s">
        <v>1752</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49" t="s">
        <v>1512</v>
      </c>
      <c r="B262" s="350"/>
      <c r="C262" s="350"/>
      <c r="D262" s="350"/>
      <c r="E262" s="350"/>
      <c r="F262" s="350"/>
      <c r="G262" s="350"/>
      <c r="H262" s="350"/>
      <c r="I262" s="350"/>
      <c r="J262" s="350"/>
      <c r="K262" s="350"/>
      <c r="L262" s="351"/>
      <c r="M262" s="55"/>
      <c r="N262" s="56"/>
      <c r="V262" s="197" t="s">
        <v>207</v>
      </c>
      <c r="W262" s="194" t="s">
        <v>208</v>
      </c>
      <c r="X262" s="194" t="s">
        <v>40</v>
      </c>
    </row>
    <row r="263" spans="1:24" s="39" customFormat="1" ht="141" customHeight="1">
      <c r="A263" s="352" t="s">
        <v>1676</v>
      </c>
      <c r="B263" s="353"/>
      <c r="C263" s="353"/>
      <c r="D263" s="353"/>
      <c r="E263" s="353"/>
      <c r="F263" s="353"/>
      <c r="G263" s="353"/>
      <c r="H263" s="353"/>
      <c r="I263" s="353"/>
      <c r="J263" s="353"/>
      <c r="K263" s="353"/>
      <c r="L263" s="354"/>
      <c r="M263" s="38"/>
      <c r="N263" s="44"/>
      <c r="V263" s="196" t="s">
        <v>2029</v>
      </c>
      <c r="W263" s="195" t="s">
        <v>1753</v>
      </c>
      <c r="X263" s="195" t="s">
        <v>40</v>
      </c>
    </row>
    <row r="264" spans="1:24" s="39" customFormat="1" ht="29.25" customHeight="1">
      <c r="A264" s="355" t="s">
        <v>1513</v>
      </c>
      <c r="B264" s="356"/>
      <c r="C264" s="356"/>
      <c r="D264" s="356"/>
      <c r="E264" s="356"/>
      <c r="F264" s="356"/>
      <c r="G264" s="356"/>
      <c r="H264" s="356"/>
      <c r="I264" s="356"/>
      <c r="J264" s="356"/>
      <c r="K264" s="356"/>
      <c r="L264" s="357"/>
      <c r="M264" s="38"/>
      <c r="N264" s="44"/>
      <c r="V264" s="197" t="s">
        <v>209</v>
      </c>
      <c r="W264" s="194" t="s">
        <v>210</v>
      </c>
      <c r="X264" s="194" t="s">
        <v>40</v>
      </c>
    </row>
    <row r="265" spans="1:24" s="57" customFormat="1" ht="30" customHeight="1">
      <c r="A265" s="378" t="s">
        <v>1514</v>
      </c>
      <c r="B265" s="379"/>
      <c r="C265" s="379"/>
      <c r="D265" s="379"/>
      <c r="E265" s="379"/>
      <c r="F265" s="379"/>
      <c r="G265" s="379"/>
      <c r="H265" s="379"/>
      <c r="I265" s="379"/>
      <c r="J265" s="379"/>
      <c r="K265" s="379"/>
      <c r="L265" s="380"/>
      <c r="M265" s="55"/>
      <c r="N265" s="56"/>
      <c r="V265" s="196" t="s">
        <v>211</v>
      </c>
      <c r="W265" s="195" t="s">
        <v>212</v>
      </c>
      <c r="X265" s="195" t="s">
        <v>40</v>
      </c>
    </row>
    <row r="266" spans="1:24" s="39" customFormat="1" ht="30" customHeight="1">
      <c r="A266" s="355" t="s">
        <v>1515</v>
      </c>
      <c r="B266" s="356"/>
      <c r="C266" s="356"/>
      <c r="D266" s="356"/>
      <c r="E266" s="356"/>
      <c r="F266" s="356"/>
      <c r="G266" s="356"/>
      <c r="H266" s="356"/>
      <c r="I266" s="356"/>
      <c r="J266" s="356"/>
      <c r="K266" s="356"/>
      <c r="L266" s="357"/>
      <c r="M266" s="38"/>
      <c r="N266" s="44"/>
      <c r="V266" s="193" t="s">
        <v>213</v>
      </c>
      <c r="W266" s="194" t="s">
        <v>214</v>
      </c>
      <c r="X266" s="194" t="s">
        <v>40</v>
      </c>
    </row>
    <row r="267" spans="1:24" s="39" customFormat="1" ht="27.75" customHeight="1">
      <c r="A267" s="361" t="s">
        <v>1654</v>
      </c>
      <c r="B267" s="362"/>
      <c r="C267" s="362"/>
      <c r="D267" s="362"/>
      <c r="E267" s="362"/>
      <c r="F267" s="362"/>
      <c r="G267" s="362"/>
      <c r="H267" s="362"/>
      <c r="I267" s="362"/>
      <c r="J267" s="362"/>
      <c r="K267" s="362"/>
      <c r="L267" s="363"/>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52" t="s">
        <v>1516</v>
      </c>
      <c r="B269" s="384"/>
      <c r="C269" s="384"/>
      <c r="D269" s="384" t="s">
        <v>1518</v>
      </c>
      <c r="E269" s="384"/>
      <c r="F269" s="384"/>
      <c r="G269" s="384"/>
      <c r="H269" s="384"/>
      <c r="I269" s="384" t="s">
        <v>1519</v>
      </c>
      <c r="J269" s="384"/>
      <c r="K269" s="384"/>
      <c r="L269" s="385"/>
      <c r="M269" s="55"/>
      <c r="N269" s="56"/>
      <c r="V269" s="196" t="s">
        <v>219</v>
      </c>
      <c r="W269" s="195" t="s">
        <v>1754</v>
      </c>
      <c r="X269" s="195" t="s">
        <v>40</v>
      </c>
    </row>
    <row r="270" spans="1:24" s="39" customFormat="1" ht="239.25" customHeight="1">
      <c r="A270" s="154" t="s">
        <v>1517</v>
      </c>
      <c r="B270" s="163"/>
      <c r="C270" s="53"/>
      <c r="D270" s="53"/>
      <c r="E270" s="53"/>
      <c r="F270" s="53"/>
      <c r="G270" s="53"/>
      <c r="H270" s="53"/>
      <c r="I270" s="53"/>
      <c r="J270" s="53"/>
      <c r="K270" s="53"/>
      <c r="L270" s="145"/>
      <c r="M270" s="38"/>
      <c r="N270" s="44"/>
      <c r="V270" s="193" t="s">
        <v>2030</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1755</v>
      </c>
      <c r="X271" s="195" t="s">
        <v>40</v>
      </c>
    </row>
    <row r="272" spans="1:32" s="39" customFormat="1" ht="60" customHeight="1" thickBot="1">
      <c r="A272" s="289" t="s">
        <v>1572</v>
      </c>
      <c r="B272" s="290"/>
      <c r="C272" s="290"/>
      <c r="D272" s="290"/>
      <c r="E272" s="290"/>
      <c r="F272" s="290"/>
      <c r="G272" s="290"/>
      <c r="H272" s="290"/>
      <c r="I272" s="290"/>
      <c r="J272" s="290"/>
      <c r="K272" s="290"/>
      <c r="L272" s="29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386" t="s">
        <v>1655</v>
      </c>
      <c r="B273" s="387"/>
      <c r="C273" s="387"/>
      <c r="D273" s="387"/>
      <c r="E273" s="387"/>
      <c r="F273" s="387"/>
      <c r="G273" s="387"/>
      <c r="H273" s="387"/>
      <c r="I273" s="387"/>
      <c r="J273" s="387"/>
      <c r="K273" s="387"/>
      <c r="L273" s="388"/>
      <c r="M273" s="367"/>
      <c r="N273" s="368"/>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402" t="str">
        <f>IF($C$19="","POTREBNO JE U OBRAZAC ZA ISPLATU UNIJETI PODATKE O IZVOĐAČU!!!","")</f>
        <v>POTREBNO JE U OBRAZAC ZA ISPLATU UNIJETI PODATKE O IZVOĐAČU!!!</v>
      </c>
      <c r="B274" s="403"/>
      <c r="C274" s="403"/>
      <c r="D274" s="403"/>
      <c r="E274" s="403"/>
      <c r="F274" s="403"/>
      <c r="G274" s="403"/>
      <c r="H274" s="403"/>
      <c r="I274" s="403"/>
      <c r="J274" s="403"/>
      <c r="K274" s="403"/>
      <c r="L274" s="404"/>
      <c r="M274" s="367"/>
      <c r="N274" s="368"/>
      <c r="O274" s="71"/>
      <c r="P274" s="113"/>
      <c r="R274" s="218" t="s">
        <v>1657</v>
      </c>
      <c r="V274" s="193" t="s">
        <v>225</v>
      </c>
      <c r="W274" s="194" t="s">
        <v>226</v>
      </c>
      <c r="X274" s="194" t="s">
        <v>40</v>
      </c>
    </row>
    <row r="275" spans="1:24" s="39" customFormat="1" ht="81.75" customHeight="1">
      <c r="A275" s="392"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93"/>
      <c r="C275" s="393"/>
      <c r="D275" s="393"/>
      <c r="E275" s="393"/>
      <c r="F275" s="393"/>
      <c r="G275" s="393"/>
      <c r="H275" s="393"/>
      <c r="I275" s="393"/>
      <c r="J275" s="393"/>
      <c r="K275" s="393"/>
      <c r="L275" s="394"/>
      <c r="M275" s="64"/>
      <c r="N275" s="114"/>
      <c r="O275" s="115"/>
      <c r="P275" s="113"/>
      <c r="V275" s="193" t="s">
        <v>227</v>
      </c>
      <c r="W275" s="195" t="s">
        <v>228</v>
      </c>
      <c r="X275" s="195" t="s">
        <v>40</v>
      </c>
    </row>
    <row r="276" spans="1:24" s="39" customFormat="1" ht="58.5" customHeight="1">
      <c r="A276" s="392" t="str">
        <f>$C$19&amp;" (OIB:"&amp;$K$19&amp;"), "&amp;$C$20&amp;", "&amp;$I$20&amp;" "&amp;$K$20&amp;", kao Primatelj (novi vjerovnik) kojeg zastupa "&amp;$G$19&amp;" (u daljnjem tekstu: Cesionar)"</f>
        <v> (OIB:), ,  , kao Primatelj (novi vjerovnik) kojeg zastupa  (u daljnjem tekstu: Cesionar)</v>
      </c>
      <c r="B276" s="393"/>
      <c r="C276" s="393"/>
      <c r="D276" s="393"/>
      <c r="E276" s="393"/>
      <c r="F276" s="393"/>
      <c r="G276" s="393"/>
      <c r="H276" s="393"/>
      <c r="I276" s="393"/>
      <c r="J276" s="393"/>
      <c r="K276" s="393"/>
      <c r="L276" s="394"/>
      <c r="M276" s="64"/>
      <c r="N276" s="114"/>
      <c r="O276" s="372"/>
      <c r="P276" s="372"/>
      <c r="Q276" s="372"/>
      <c r="R276" s="372"/>
      <c r="S276" s="372"/>
      <c r="T276" s="372"/>
      <c r="V276" s="193" t="s">
        <v>229</v>
      </c>
      <c r="W276" s="194" t="s">
        <v>230</v>
      </c>
      <c r="X276" s="194" t="s">
        <v>40</v>
      </c>
    </row>
    <row r="277" spans="1:24" s="39" customFormat="1" ht="17.25" customHeight="1">
      <c r="A277" s="373" t="str">
        <f>"Sklopili su u mjestu "&amp;$B$49&amp;" dana "&amp;TEXT($E$49,"DD.MM.YYYY")&amp;" sljedeći"</f>
        <v>Sklopili su u mjestu , dana 29.04.2015 sljedeći</v>
      </c>
      <c r="B277" s="374"/>
      <c r="C277" s="374"/>
      <c r="D277" s="374"/>
      <c r="E277" s="183"/>
      <c r="F277" s="184"/>
      <c r="G277" s="184"/>
      <c r="H277" s="184"/>
      <c r="I277" s="184"/>
      <c r="J277" s="184"/>
      <c r="K277" s="184"/>
      <c r="L277" s="185"/>
      <c r="M277" s="64"/>
      <c r="N277" s="114"/>
      <c r="O277" s="115"/>
      <c r="P277" s="113"/>
      <c r="V277" s="193" t="s">
        <v>231</v>
      </c>
      <c r="W277" s="195" t="s">
        <v>1756</v>
      </c>
      <c r="X277" s="195" t="s">
        <v>40</v>
      </c>
    </row>
    <row r="278" spans="1:24" s="39" customFormat="1" ht="39.75" customHeight="1">
      <c r="A278" s="375" t="s">
        <v>1500</v>
      </c>
      <c r="B278" s="376"/>
      <c r="C278" s="376"/>
      <c r="D278" s="376"/>
      <c r="E278" s="376"/>
      <c r="F278" s="376"/>
      <c r="G278" s="376"/>
      <c r="H278" s="376"/>
      <c r="I278" s="376"/>
      <c r="J278" s="376"/>
      <c r="K278" s="376"/>
      <c r="L278" s="377"/>
      <c r="M278" s="64"/>
      <c r="N278" s="114"/>
      <c r="O278" s="115"/>
      <c r="P278" s="113"/>
      <c r="V278" s="193" t="s">
        <v>232</v>
      </c>
      <c r="W278" s="194" t="s">
        <v>1757</v>
      </c>
      <c r="X278" s="194" t="s">
        <v>40</v>
      </c>
    </row>
    <row r="279" spans="1:24" s="39" customFormat="1" ht="30" customHeight="1">
      <c r="A279" s="355" t="s">
        <v>1501</v>
      </c>
      <c r="B279" s="356"/>
      <c r="C279" s="356"/>
      <c r="D279" s="356"/>
      <c r="E279" s="356"/>
      <c r="F279" s="356"/>
      <c r="G279" s="356"/>
      <c r="H279" s="356"/>
      <c r="I279" s="356"/>
      <c r="J279" s="356"/>
      <c r="K279" s="356"/>
      <c r="L279" s="357"/>
      <c r="M279" s="64"/>
      <c r="N279" s="114"/>
      <c r="O279" s="115"/>
      <c r="P279" s="113"/>
      <c r="V279" s="193" t="s">
        <v>233</v>
      </c>
      <c r="W279" s="195" t="s">
        <v>234</v>
      </c>
      <c r="X279" s="195" t="s">
        <v>40</v>
      </c>
    </row>
    <row r="280" spans="1:24" s="57" customFormat="1" ht="31.5" customHeight="1">
      <c r="A280" s="358" t="s">
        <v>1502</v>
      </c>
      <c r="B280" s="359"/>
      <c r="C280" s="359"/>
      <c r="D280" s="359"/>
      <c r="E280" s="359"/>
      <c r="F280" s="359"/>
      <c r="G280" s="359"/>
      <c r="H280" s="359"/>
      <c r="I280" s="359"/>
      <c r="J280" s="359"/>
      <c r="K280" s="359"/>
      <c r="L280" s="360"/>
      <c r="M280" s="130"/>
      <c r="N280" s="116"/>
      <c r="O280" s="395"/>
      <c r="P280" s="395"/>
      <c r="Q280" s="395"/>
      <c r="R280" s="395"/>
      <c r="S280" s="395"/>
      <c r="T280" s="395"/>
      <c r="V280" s="193" t="s">
        <v>235</v>
      </c>
      <c r="W280" s="194" t="s">
        <v>1758</v>
      </c>
      <c r="X280" s="194" t="s">
        <v>40</v>
      </c>
    </row>
    <row r="281" spans="1:24" s="39" customFormat="1" ht="30" customHeight="1">
      <c r="A281" s="355" t="s">
        <v>1503</v>
      </c>
      <c r="B281" s="356"/>
      <c r="C281" s="356"/>
      <c r="D281" s="356"/>
      <c r="E281" s="356"/>
      <c r="F281" s="356"/>
      <c r="G281" s="356"/>
      <c r="H281" s="356"/>
      <c r="I281" s="356"/>
      <c r="J281" s="356"/>
      <c r="K281" s="356"/>
      <c r="L281" s="357"/>
      <c r="M281" s="64"/>
      <c r="N281" s="114"/>
      <c r="O281" s="395"/>
      <c r="P281" s="395"/>
      <c r="Q281" s="395"/>
      <c r="R281" s="395"/>
      <c r="S281" s="395"/>
      <c r="T281" s="395"/>
      <c r="V281" s="193" t="s">
        <v>236</v>
      </c>
      <c r="W281" s="195" t="s">
        <v>237</v>
      </c>
      <c r="X281" s="195" t="s">
        <v>40</v>
      </c>
    </row>
    <row r="282" spans="1:24" s="39" customFormat="1" ht="30" customHeight="1">
      <c r="A282" s="396"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397"/>
      <c r="C282" s="397"/>
      <c r="D282" s="397"/>
      <c r="E282" s="397"/>
      <c r="F282" s="397"/>
      <c r="G282" s="397"/>
      <c r="H282" s="397"/>
      <c r="I282" s="397"/>
      <c r="J282" s="397"/>
      <c r="K282" s="397"/>
      <c r="L282" s="398"/>
      <c r="M282" s="172"/>
      <c r="N282" s="119"/>
      <c r="O282" s="395"/>
      <c r="P282" s="395"/>
      <c r="Q282" s="395"/>
      <c r="R282" s="395"/>
      <c r="S282" s="395"/>
      <c r="T282" s="395"/>
      <c r="V282" s="193" t="s">
        <v>238</v>
      </c>
      <c r="W282" s="194" t="s">
        <v>239</v>
      </c>
      <c r="X282" s="194" t="s">
        <v>40</v>
      </c>
    </row>
    <row r="283" spans="1:24" s="57" customFormat="1" ht="30" customHeight="1">
      <c r="A283" s="396"/>
      <c r="B283" s="397"/>
      <c r="C283" s="397"/>
      <c r="D283" s="397"/>
      <c r="E283" s="397"/>
      <c r="F283" s="397"/>
      <c r="G283" s="397"/>
      <c r="H283" s="397"/>
      <c r="I283" s="397"/>
      <c r="J283" s="397"/>
      <c r="K283" s="397"/>
      <c r="L283" s="398"/>
      <c r="M283" s="65"/>
      <c r="N283" s="120"/>
      <c r="O283" s="117"/>
      <c r="P283" s="118"/>
      <c r="Q283" s="58"/>
      <c r="V283" s="193" t="s">
        <v>240</v>
      </c>
      <c r="W283" s="195" t="s">
        <v>241</v>
      </c>
      <c r="X283" s="195" t="s">
        <v>40</v>
      </c>
    </row>
    <row r="284" spans="1:24" s="39" customFormat="1" ht="30" customHeight="1">
      <c r="A284" s="355" t="s">
        <v>1504</v>
      </c>
      <c r="B284" s="356"/>
      <c r="C284" s="356"/>
      <c r="D284" s="356"/>
      <c r="E284" s="356"/>
      <c r="F284" s="356"/>
      <c r="G284" s="356"/>
      <c r="H284" s="356"/>
      <c r="I284" s="356"/>
      <c r="J284" s="356"/>
      <c r="K284" s="356"/>
      <c r="L284" s="357"/>
      <c r="M284" s="64"/>
      <c r="N284" s="119"/>
      <c r="O284" s="115"/>
      <c r="P284" s="71"/>
      <c r="V284" s="193" t="s">
        <v>242</v>
      </c>
      <c r="W284" s="194" t="s">
        <v>243</v>
      </c>
      <c r="X284" s="194" t="s">
        <v>40</v>
      </c>
    </row>
    <row r="285" spans="1:24" s="39" customFormat="1" ht="167.25" customHeight="1">
      <c r="A285" s="352" t="s">
        <v>1505</v>
      </c>
      <c r="B285" s="353"/>
      <c r="C285" s="353"/>
      <c r="D285" s="353"/>
      <c r="E285" s="353"/>
      <c r="F285" s="353"/>
      <c r="G285" s="353"/>
      <c r="H285" s="353"/>
      <c r="I285" s="353"/>
      <c r="J285" s="353"/>
      <c r="K285" s="353"/>
      <c r="L285" s="354"/>
      <c r="M285" s="38"/>
      <c r="N285" s="121"/>
      <c r="O285" s="71"/>
      <c r="P285" s="71"/>
      <c r="V285" s="193" t="s">
        <v>244</v>
      </c>
      <c r="W285" s="195" t="s">
        <v>245</v>
      </c>
      <c r="X285" s="195" t="s">
        <v>40</v>
      </c>
    </row>
    <row r="286" spans="1:24" s="57" customFormat="1" ht="30" customHeight="1">
      <c r="A286" s="349" t="s">
        <v>1506</v>
      </c>
      <c r="B286" s="350"/>
      <c r="C286" s="350"/>
      <c r="D286" s="350"/>
      <c r="E286" s="350"/>
      <c r="F286" s="350"/>
      <c r="G286" s="350"/>
      <c r="H286" s="350"/>
      <c r="I286" s="350"/>
      <c r="J286" s="350"/>
      <c r="K286" s="350"/>
      <c r="L286" s="351"/>
      <c r="M286" s="55"/>
      <c r="N286" s="56"/>
      <c r="V286" s="193" t="s">
        <v>246</v>
      </c>
      <c r="W286" s="194" t="s">
        <v>247</v>
      </c>
      <c r="X286" s="194" t="s">
        <v>40</v>
      </c>
    </row>
    <row r="287" spans="1:24" s="39" customFormat="1" ht="32.25" customHeight="1">
      <c r="A287" s="352" t="str">
        <f>"Iznos iz članka 1. ovog Ugovora Cesus će uplatiti Cesionaru u korist žiro računa broj HR"&amp;$J$23&amp;" kod banke "&amp;$C$23&amp;"."</f>
        <v>Iznos iz članka 1. ovog Ugovora Cesus će uplatiti Cesionaru u korist žiro računa broj HR kod banke .</v>
      </c>
      <c r="B287" s="384"/>
      <c r="C287" s="384"/>
      <c r="D287" s="384"/>
      <c r="E287" s="384"/>
      <c r="F287" s="384"/>
      <c r="G287" s="384"/>
      <c r="H287" s="384"/>
      <c r="I287" s="384"/>
      <c r="J287" s="384"/>
      <c r="K287" s="384"/>
      <c r="L287" s="385"/>
      <c r="M287" s="38"/>
      <c r="N287" s="44"/>
      <c r="V287" s="193" t="s">
        <v>248</v>
      </c>
      <c r="W287" s="195" t="s">
        <v>249</v>
      </c>
      <c r="X287" s="195" t="s">
        <v>40</v>
      </c>
    </row>
    <row r="288" spans="1:24" s="39" customFormat="1" ht="21.75" customHeight="1">
      <c r="A288" s="371" t="s">
        <v>1507</v>
      </c>
      <c r="B288" s="353"/>
      <c r="C288" s="353"/>
      <c r="D288" s="353"/>
      <c r="E288" s="353"/>
      <c r="F288" s="353"/>
      <c r="G288" s="353"/>
      <c r="H288" s="353"/>
      <c r="I288" s="353"/>
      <c r="J288" s="353"/>
      <c r="K288" s="353"/>
      <c r="L288" s="354"/>
      <c r="M288" s="38"/>
      <c r="N288" s="44"/>
      <c r="V288" s="193" t="s">
        <v>250</v>
      </c>
      <c r="W288" s="194" t="s">
        <v>251</v>
      </c>
      <c r="X288" s="194" t="s">
        <v>40</v>
      </c>
    </row>
    <row r="289" spans="1:24" s="57" customFormat="1" ht="30" customHeight="1">
      <c r="A289" s="355" t="s">
        <v>1508</v>
      </c>
      <c r="B289" s="356"/>
      <c r="C289" s="356"/>
      <c r="D289" s="356"/>
      <c r="E289" s="356"/>
      <c r="F289" s="356"/>
      <c r="G289" s="356"/>
      <c r="H289" s="356"/>
      <c r="I289" s="356"/>
      <c r="J289" s="356"/>
      <c r="K289" s="356"/>
      <c r="L289" s="357"/>
      <c r="M289" s="55"/>
      <c r="N289" s="56"/>
      <c r="V289" s="193" t="s">
        <v>252</v>
      </c>
      <c r="W289" s="195" t="s">
        <v>253</v>
      </c>
      <c r="X289" s="195" t="s">
        <v>40</v>
      </c>
    </row>
    <row r="290" spans="1:24" s="39" customFormat="1" ht="30" customHeight="1">
      <c r="A290" s="381" t="s">
        <v>1652</v>
      </c>
      <c r="B290" s="382"/>
      <c r="C290" s="382"/>
      <c r="D290" s="382"/>
      <c r="E290" s="382"/>
      <c r="F290" s="382"/>
      <c r="G290" s="382"/>
      <c r="H290" s="382"/>
      <c r="I290" s="382"/>
      <c r="J290" s="382"/>
      <c r="K290" s="382"/>
      <c r="L290" s="383"/>
      <c r="M290" s="38"/>
      <c r="N290" s="44"/>
      <c r="V290" s="193" t="s">
        <v>254</v>
      </c>
      <c r="W290" s="194" t="s">
        <v>255</v>
      </c>
      <c r="X290" s="194" t="s">
        <v>40</v>
      </c>
    </row>
    <row r="291" spans="1:24" s="39" customFormat="1" ht="30" customHeight="1">
      <c r="A291" s="355" t="s">
        <v>1509</v>
      </c>
      <c r="B291" s="356"/>
      <c r="C291" s="356"/>
      <c r="D291" s="356"/>
      <c r="E291" s="356"/>
      <c r="F291" s="356"/>
      <c r="G291" s="356"/>
      <c r="H291" s="356"/>
      <c r="I291" s="356"/>
      <c r="J291" s="356"/>
      <c r="K291" s="356"/>
      <c r="L291" s="357"/>
      <c r="M291" s="38"/>
      <c r="N291" s="44"/>
      <c r="V291" s="198" t="s">
        <v>256</v>
      </c>
      <c r="W291" s="195" t="s">
        <v>257</v>
      </c>
      <c r="X291" s="195" t="s">
        <v>40</v>
      </c>
    </row>
    <row r="292" spans="1:24" s="57" customFormat="1" ht="118.5" customHeight="1">
      <c r="A292" s="352" t="s">
        <v>1653</v>
      </c>
      <c r="B292" s="384"/>
      <c r="C292" s="384"/>
      <c r="D292" s="384"/>
      <c r="E292" s="384"/>
      <c r="F292" s="384"/>
      <c r="G292" s="384"/>
      <c r="H292" s="384"/>
      <c r="I292" s="384"/>
      <c r="J292" s="384"/>
      <c r="K292" s="384"/>
      <c r="L292" s="385"/>
      <c r="M292" s="55"/>
      <c r="N292" s="56"/>
      <c r="V292" s="193" t="s">
        <v>258</v>
      </c>
      <c r="W292" s="194" t="s">
        <v>259</v>
      </c>
      <c r="X292" s="194" t="s">
        <v>40</v>
      </c>
    </row>
    <row r="293" spans="1:24" s="39" customFormat="1" ht="30" customHeight="1">
      <c r="A293" s="355" t="s">
        <v>1510</v>
      </c>
      <c r="B293" s="356"/>
      <c r="C293" s="356"/>
      <c r="D293" s="356"/>
      <c r="E293" s="356"/>
      <c r="F293" s="356"/>
      <c r="G293" s="356"/>
      <c r="H293" s="356"/>
      <c r="I293" s="356"/>
      <c r="J293" s="356"/>
      <c r="K293" s="356"/>
      <c r="L293" s="357"/>
      <c r="M293" s="38"/>
      <c r="N293" s="44"/>
      <c r="V293" s="193" t="s">
        <v>260</v>
      </c>
      <c r="W293" s="195" t="s">
        <v>261</v>
      </c>
      <c r="X293" s="195" t="s">
        <v>40</v>
      </c>
    </row>
    <row r="294" spans="1:24" s="39" customFormat="1" ht="95.25" customHeight="1" thickBot="1">
      <c r="A294" s="346" t="s">
        <v>1511</v>
      </c>
      <c r="B294" s="347"/>
      <c r="C294" s="347"/>
      <c r="D294" s="347"/>
      <c r="E294" s="347"/>
      <c r="F294" s="347"/>
      <c r="G294" s="347"/>
      <c r="H294" s="347"/>
      <c r="I294" s="347"/>
      <c r="J294" s="347"/>
      <c r="K294" s="347"/>
      <c r="L294" s="348"/>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49" t="s">
        <v>1512</v>
      </c>
      <c r="B296" s="350"/>
      <c r="C296" s="350"/>
      <c r="D296" s="350"/>
      <c r="E296" s="350"/>
      <c r="F296" s="350"/>
      <c r="G296" s="350"/>
      <c r="H296" s="350"/>
      <c r="I296" s="350"/>
      <c r="J296" s="350"/>
      <c r="K296" s="350"/>
      <c r="L296" s="351"/>
      <c r="M296" s="55"/>
      <c r="N296" s="56"/>
      <c r="V296" s="193" t="s">
        <v>266</v>
      </c>
      <c r="W296" s="194" t="s">
        <v>267</v>
      </c>
      <c r="X296" s="194" t="s">
        <v>40</v>
      </c>
    </row>
    <row r="297" spans="1:24" s="39" customFormat="1" ht="141" customHeight="1">
      <c r="A297" s="352" t="s">
        <v>1676</v>
      </c>
      <c r="B297" s="353"/>
      <c r="C297" s="353"/>
      <c r="D297" s="353"/>
      <c r="E297" s="353"/>
      <c r="F297" s="353"/>
      <c r="G297" s="353"/>
      <c r="H297" s="353"/>
      <c r="I297" s="353"/>
      <c r="J297" s="353"/>
      <c r="K297" s="353"/>
      <c r="L297" s="354"/>
      <c r="M297" s="38"/>
      <c r="N297" s="44"/>
      <c r="V297" s="193" t="s">
        <v>268</v>
      </c>
      <c r="W297" s="195" t="s">
        <v>269</v>
      </c>
      <c r="X297" s="195" t="s">
        <v>40</v>
      </c>
    </row>
    <row r="298" spans="1:24" s="39" customFormat="1" ht="29.25" customHeight="1">
      <c r="A298" s="355" t="s">
        <v>1513</v>
      </c>
      <c r="B298" s="356"/>
      <c r="C298" s="356"/>
      <c r="D298" s="356"/>
      <c r="E298" s="356"/>
      <c r="F298" s="356"/>
      <c r="G298" s="356"/>
      <c r="H298" s="356"/>
      <c r="I298" s="356"/>
      <c r="J298" s="356"/>
      <c r="K298" s="356"/>
      <c r="L298" s="357"/>
      <c r="M298" s="38"/>
      <c r="N298" s="44"/>
      <c r="V298" s="193" t="s">
        <v>2031</v>
      </c>
      <c r="W298" s="194" t="s">
        <v>1759</v>
      </c>
      <c r="X298" s="194" t="s">
        <v>40</v>
      </c>
    </row>
    <row r="299" spans="1:24" s="57" customFormat="1" ht="30" customHeight="1">
      <c r="A299" s="378" t="s">
        <v>1514</v>
      </c>
      <c r="B299" s="379"/>
      <c r="C299" s="379"/>
      <c r="D299" s="379"/>
      <c r="E299" s="379"/>
      <c r="F299" s="379"/>
      <c r="G299" s="379"/>
      <c r="H299" s="379"/>
      <c r="I299" s="379"/>
      <c r="J299" s="379"/>
      <c r="K299" s="379"/>
      <c r="L299" s="380"/>
      <c r="M299" s="55"/>
      <c r="N299" s="56"/>
      <c r="V299" s="193" t="s">
        <v>270</v>
      </c>
      <c r="W299" s="195" t="s">
        <v>271</v>
      </c>
      <c r="X299" s="195" t="s">
        <v>40</v>
      </c>
    </row>
    <row r="300" spans="1:24" s="39" customFormat="1" ht="30" customHeight="1">
      <c r="A300" s="355" t="s">
        <v>1515</v>
      </c>
      <c r="B300" s="356"/>
      <c r="C300" s="356"/>
      <c r="D300" s="356"/>
      <c r="E300" s="356"/>
      <c r="F300" s="356"/>
      <c r="G300" s="356"/>
      <c r="H300" s="356"/>
      <c r="I300" s="356"/>
      <c r="J300" s="356"/>
      <c r="K300" s="356"/>
      <c r="L300" s="357"/>
      <c r="M300" s="38"/>
      <c r="N300" s="44"/>
      <c r="V300" s="193" t="s">
        <v>272</v>
      </c>
      <c r="W300" s="194" t="s">
        <v>273</v>
      </c>
      <c r="X300" s="194" t="s">
        <v>40</v>
      </c>
    </row>
    <row r="301" spans="1:24" s="39" customFormat="1" ht="27.75" customHeight="1">
      <c r="A301" s="361" t="s">
        <v>1654</v>
      </c>
      <c r="B301" s="362"/>
      <c r="C301" s="362"/>
      <c r="D301" s="362"/>
      <c r="E301" s="362"/>
      <c r="F301" s="362"/>
      <c r="G301" s="362"/>
      <c r="H301" s="362"/>
      <c r="I301" s="362"/>
      <c r="J301" s="362"/>
      <c r="K301" s="362"/>
      <c r="L301" s="363"/>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364" t="s">
        <v>1516</v>
      </c>
      <c r="B303" s="365"/>
      <c r="C303" s="365"/>
      <c r="D303" s="365" t="s">
        <v>1518</v>
      </c>
      <c r="E303" s="365"/>
      <c r="F303" s="365"/>
      <c r="G303" s="365"/>
      <c r="H303" s="365"/>
      <c r="I303" s="365" t="s">
        <v>1519</v>
      </c>
      <c r="J303" s="365"/>
      <c r="K303" s="365"/>
      <c r="L303" s="366"/>
      <c r="M303" s="55"/>
      <c r="N303" s="56"/>
      <c r="V303" s="193" t="s">
        <v>2032</v>
      </c>
      <c r="W303" s="195" t="s">
        <v>1760</v>
      </c>
      <c r="X303" s="195" t="s">
        <v>40</v>
      </c>
    </row>
    <row r="304" spans="1:24" s="39" customFormat="1" ht="239.25" customHeight="1">
      <c r="A304" s="154" t="s">
        <v>1517</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89" t="s">
        <v>1572</v>
      </c>
      <c r="B306" s="290"/>
      <c r="C306" s="290"/>
      <c r="D306" s="290"/>
      <c r="E306" s="290"/>
      <c r="F306" s="290"/>
      <c r="G306" s="290"/>
      <c r="H306" s="290"/>
      <c r="I306" s="290"/>
      <c r="J306" s="290"/>
      <c r="K306" s="290"/>
      <c r="L306" s="29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386" t="s">
        <v>1655</v>
      </c>
      <c r="B307" s="387"/>
      <c r="C307" s="387"/>
      <c r="D307" s="387"/>
      <c r="E307" s="387"/>
      <c r="F307" s="387"/>
      <c r="G307" s="387"/>
      <c r="H307" s="387"/>
      <c r="I307" s="387"/>
      <c r="J307" s="387"/>
      <c r="K307" s="387"/>
      <c r="L307" s="388"/>
      <c r="M307" s="38"/>
      <c r="N307" s="112"/>
      <c r="O307" s="71"/>
      <c r="P307" s="113"/>
      <c r="R307" s="218" t="s">
        <v>1656</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389" t="str">
        <f>IF($C$24="","NIJE POTREBNO ISPISIVATI!!!","")</f>
        <v>NIJE POTREBNO ISPISIVATI!!!</v>
      </c>
      <c r="B308" s="390"/>
      <c r="C308" s="390"/>
      <c r="D308" s="390"/>
      <c r="E308" s="390"/>
      <c r="F308" s="390"/>
      <c r="G308" s="390"/>
      <c r="H308" s="390"/>
      <c r="I308" s="390"/>
      <c r="J308" s="390"/>
      <c r="K308" s="390"/>
      <c r="L308" s="391"/>
      <c r="M308" s="38"/>
      <c r="N308" s="112"/>
      <c r="O308" s="71"/>
      <c r="P308" s="113"/>
      <c r="V308" s="193" t="s">
        <v>286</v>
      </c>
      <c r="W308" s="194" t="s">
        <v>1761</v>
      </c>
      <c r="X308" s="194" t="s">
        <v>40</v>
      </c>
    </row>
    <row r="309" spans="1:24" s="39" customFormat="1" ht="81.75" customHeight="1">
      <c r="A309" s="392"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93"/>
      <c r="C309" s="393"/>
      <c r="D309" s="393"/>
      <c r="E309" s="393"/>
      <c r="F309" s="393"/>
      <c r="G309" s="393"/>
      <c r="H309" s="393"/>
      <c r="I309" s="393"/>
      <c r="J309" s="393"/>
      <c r="K309" s="393"/>
      <c r="L309" s="394"/>
      <c r="M309" s="64"/>
      <c r="N309" s="114"/>
      <c r="O309" s="115"/>
      <c r="P309" s="113"/>
      <c r="V309" s="193" t="s">
        <v>287</v>
      </c>
      <c r="W309" s="195" t="s">
        <v>288</v>
      </c>
      <c r="X309" s="195" t="s">
        <v>40</v>
      </c>
    </row>
    <row r="310" spans="1:24" s="39" customFormat="1" ht="58.5" customHeight="1">
      <c r="A310" s="392" t="str">
        <f>$C$24&amp;" (OIB:"&amp;$K$24&amp;"), "&amp;$C$25&amp;", "&amp;$I$25&amp;" "&amp;$K$25&amp;", kao Primatelj (novi vjerovnik) kojeg zastupa "&amp;$G$24&amp;" (u daljnjem tekstu: Cesionar)"</f>
        <v> (OIB:), ,  , kao Primatelj (novi vjerovnik) kojeg zastupa  (u daljnjem tekstu: Cesionar)</v>
      </c>
      <c r="B310" s="393"/>
      <c r="C310" s="393"/>
      <c r="D310" s="393"/>
      <c r="E310" s="393"/>
      <c r="F310" s="393"/>
      <c r="G310" s="393"/>
      <c r="H310" s="393"/>
      <c r="I310" s="393"/>
      <c r="J310" s="393"/>
      <c r="K310" s="393"/>
      <c r="L310" s="394"/>
      <c r="M310" s="64"/>
      <c r="N310" s="114"/>
      <c r="O310" s="372"/>
      <c r="P310" s="372"/>
      <c r="Q310" s="372"/>
      <c r="R310" s="372"/>
      <c r="S310" s="372"/>
      <c r="T310" s="372"/>
      <c r="V310" s="193" t="s">
        <v>289</v>
      </c>
      <c r="W310" s="194" t="s">
        <v>290</v>
      </c>
      <c r="X310" s="194" t="s">
        <v>40</v>
      </c>
    </row>
    <row r="311" spans="1:24" s="39" customFormat="1" ht="17.25" customHeight="1">
      <c r="A311" s="373" t="str">
        <f>"Sklopili su u mjestu "&amp;$B$49&amp;" dana "&amp;TEXT($E$49,"DD.MM.YYYY")&amp;" sljedeći"</f>
        <v>Sklopili su u mjestu , dana 29.04.2015 sljedeći</v>
      </c>
      <c r="B311" s="374"/>
      <c r="C311" s="374"/>
      <c r="D311" s="374"/>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75" t="s">
        <v>1500</v>
      </c>
      <c r="B312" s="376"/>
      <c r="C312" s="376"/>
      <c r="D312" s="376"/>
      <c r="E312" s="376"/>
      <c r="F312" s="376"/>
      <c r="G312" s="376"/>
      <c r="H312" s="376"/>
      <c r="I312" s="376"/>
      <c r="J312" s="376"/>
      <c r="K312" s="376"/>
      <c r="L312" s="377"/>
      <c r="M312" s="64"/>
      <c r="N312" s="114"/>
      <c r="O312" s="115"/>
      <c r="P312" s="113"/>
      <c r="V312" s="193" t="s">
        <v>293</v>
      </c>
      <c r="W312" s="194" t="s">
        <v>294</v>
      </c>
      <c r="X312" s="194" t="s">
        <v>40</v>
      </c>
    </row>
    <row r="313" spans="1:24" s="39" customFormat="1" ht="30" customHeight="1">
      <c r="A313" s="355" t="s">
        <v>1501</v>
      </c>
      <c r="B313" s="356"/>
      <c r="C313" s="356"/>
      <c r="D313" s="356"/>
      <c r="E313" s="356"/>
      <c r="F313" s="356"/>
      <c r="G313" s="356"/>
      <c r="H313" s="356"/>
      <c r="I313" s="356"/>
      <c r="J313" s="356"/>
      <c r="K313" s="356"/>
      <c r="L313" s="357"/>
      <c r="M313" s="64"/>
      <c r="N313" s="114"/>
      <c r="O313" s="115"/>
      <c r="P313" s="113"/>
      <c r="V313" s="193" t="s">
        <v>295</v>
      </c>
      <c r="W313" s="195" t="s">
        <v>296</v>
      </c>
      <c r="X313" s="195" t="s">
        <v>40</v>
      </c>
    </row>
    <row r="314" spans="1:24" s="57" customFormat="1" ht="31.5" customHeight="1">
      <c r="A314" s="358" t="s">
        <v>1502</v>
      </c>
      <c r="B314" s="359"/>
      <c r="C314" s="359"/>
      <c r="D314" s="359"/>
      <c r="E314" s="359"/>
      <c r="F314" s="359"/>
      <c r="G314" s="359"/>
      <c r="H314" s="359"/>
      <c r="I314" s="359"/>
      <c r="J314" s="359"/>
      <c r="K314" s="359"/>
      <c r="L314" s="360"/>
      <c r="M314" s="130"/>
      <c r="N314" s="116"/>
      <c r="O314" s="395"/>
      <c r="P314" s="395"/>
      <c r="Q314" s="395"/>
      <c r="R314" s="395"/>
      <c r="S314" s="395"/>
      <c r="T314" s="395"/>
      <c r="V314" s="193" t="s">
        <v>2033</v>
      </c>
      <c r="W314" s="194" t="s">
        <v>1762</v>
      </c>
      <c r="X314" s="194" t="s">
        <v>40</v>
      </c>
    </row>
    <row r="315" spans="1:24" s="39" customFormat="1" ht="30" customHeight="1">
      <c r="A315" s="355" t="s">
        <v>1503</v>
      </c>
      <c r="B315" s="356"/>
      <c r="C315" s="356"/>
      <c r="D315" s="356"/>
      <c r="E315" s="356"/>
      <c r="F315" s="356"/>
      <c r="G315" s="356"/>
      <c r="H315" s="356"/>
      <c r="I315" s="356"/>
      <c r="J315" s="356"/>
      <c r="K315" s="356"/>
      <c r="L315" s="357"/>
      <c r="M315" s="64"/>
      <c r="N315" s="114"/>
      <c r="O315" s="395"/>
      <c r="P315" s="395"/>
      <c r="Q315" s="395"/>
      <c r="R315" s="395"/>
      <c r="S315" s="395"/>
      <c r="T315" s="395"/>
      <c r="V315" s="193" t="s">
        <v>297</v>
      </c>
      <c r="W315" s="195" t="s">
        <v>298</v>
      </c>
      <c r="X315" s="195" t="s">
        <v>40</v>
      </c>
    </row>
    <row r="316" spans="1:24" s="39" customFormat="1" ht="30" customHeight="1">
      <c r="A316" s="396"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397"/>
      <c r="C316" s="397"/>
      <c r="D316" s="397"/>
      <c r="E316" s="397"/>
      <c r="F316" s="397"/>
      <c r="G316" s="397"/>
      <c r="H316" s="397"/>
      <c r="I316" s="397"/>
      <c r="J316" s="397"/>
      <c r="K316" s="397"/>
      <c r="L316" s="398"/>
      <c r="M316" s="172"/>
      <c r="N316" s="119"/>
      <c r="O316" s="395"/>
      <c r="P316" s="395"/>
      <c r="Q316" s="395"/>
      <c r="R316" s="395"/>
      <c r="S316" s="395"/>
      <c r="T316" s="395"/>
      <c r="V316" s="198" t="s">
        <v>299</v>
      </c>
      <c r="W316" s="194" t="s">
        <v>300</v>
      </c>
      <c r="X316" s="194" t="s">
        <v>40</v>
      </c>
    </row>
    <row r="317" spans="1:24" s="57" customFormat="1" ht="30" customHeight="1">
      <c r="A317" s="396"/>
      <c r="B317" s="397"/>
      <c r="C317" s="397"/>
      <c r="D317" s="397"/>
      <c r="E317" s="397"/>
      <c r="F317" s="397"/>
      <c r="G317" s="397"/>
      <c r="H317" s="397"/>
      <c r="I317" s="397"/>
      <c r="J317" s="397"/>
      <c r="K317" s="397"/>
      <c r="L317" s="398"/>
      <c r="M317" s="65"/>
      <c r="N317" s="120"/>
      <c r="O317" s="117"/>
      <c r="P317" s="118"/>
      <c r="Q317" s="58"/>
      <c r="V317" s="193" t="s">
        <v>301</v>
      </c>
      <c r="W317" s="195" t="s">
        <v>302</v>
      </c>
      <c r="X317" s="195" t="s">
        <v>40</v>
      </c>
    </row>
    <row r="318" spans="1:24" s="39" customFormat="1" ht="30" customHeight="1">
      <c r="A318" s="355" t="s">
        <v>1504</v>
      </c>
      <c r="B318" s="356"/>
      <c r="C318" s="356"/>
      <c r="D318" s="356"/>
      <c r="E318" s="356"/>
      <c r="F318" s="356"/>
      <c r="G318" s="356"/>
      <c r="H318" s="356"/>
      <c r="I318" s="356"/>
      <c r="J318" s="356"/>
      <c r="K318" s="356"/>
      <c r="L318" s="357"/>
      <c r="M318" s="64"/>
      <c r="N318" s="119"/>
      <c r="O318" s="115"/>
      <c r="P318" s="71"/>
      <c r="V318" s="193" t="s">
        <v>303</v>
      </c>
      <c r="W318" s="194" t="s">
        <v>304</v>
      </c>
      <c r="X318" s="194" t="s">
        <v>40</v>
      </c>
    </row>
    <row r="319" spans="1:24" s="39" customFormat="1" ht="167.25" customHeight="1">
      <c r="A319" s="352" t="s">
        <v>1505</v>
      </c>
      <c r="B319" s="353"/>
      <c r="C319" s="353"/>
      <c r="D319" s="353"/>
      <c r="E319" s="353"/>
      <c r="F319" s="353"/>
      <c r="G319" s="353"/>
      <c r="H319" s="353"/>
      <c r="I319" s="353"/>
      <c r="J319" s="353"/>
      <c r="K319" s="353"/>
      <c r="L319" s="354"/>
      <c r="M319" s="38"/>
      <c r="N319" s="121"/>
      <c r="O319" s="71"/>
      <c r="P319" s="71"/>
      <c r="V319" s="193" t="s">
        <v>305</v>
      </c>
      <c r="W319" s="195" t="s">
        <v>306</v>
      </c>
      <c r="X319" s="195" t="s">
        <v>34</v>
      </c>
    </row>
    <row r="320" spans="1:24" s="57" customFormat="1" ht="30" customHeight="1">
      <c r="A320" s="349" t="s">
        <v>1506</v>
      </c>
      <c r="B320" s="350"/>
      <c r="C320" s="350"/>
      <c r="D320" s="350"/>
      <c r="E320" s="350"/>
      <c r="F320" s="350"/>
      <c r="G320" s="350"/>
      <c r="H320" s="350"/>
      <c r="I320" s="350"/>
      <c r="J320" s="350"/>
      <c r="K320" s="350"/>
      <c r="L320" s="351"/>
      <c r="M320" s="55"/>
      <c r="N320" s="56"/>
      <c r="V320" s="193" t="s">
        <v>307</v>
      </c>
      <c r="W320" s="194" t="s">
        <v>1763</v>
      </c>
      <c r="X320" s="194" t="s">
        <v>34</v>
      </c>
    </row>
    <row r="321" spans="1:24" s="39" customFormat="1" ht="32.25" customHeight="1">
      <c r="A321" s="352" t="str">
        <f>"Iznos iz članka 1. ovog Ugovora Cesus će uplatiti Cesionaru u korist žiro računa broj HR"&amp;$J$28&amp;" kod banke "&amp;$C$28&amp;"."</f>
        <v>Iznos iz članka 1. ovog Ugovora Cesus će uplatiti Cesionaru u korist žiro računa broj HR kod banke .</v>
      </c>
      <c r="B321" s="384"/>
      <c r="C321" s="384"/>
      <c r="D321" s="384"/>
      <c r="E321" s="384"/>
      <c r="F321" s="384"/>
      <c r="G321" s="384"/>
      <c r="H321" s="384"/>
      <c r="I321" s="384"/>
      <c r="J321" s="384"/>
      <c r="K321" s="384"/>
      <c r="L321" s="385"/>
      <c r="M321" s="38"/>
      <c r="N321" s="44"/>
      <c r="V321" s="193" t="s">
        <v>2034</v>
      </c>
      <c r="W321" s="195" t="s">
        <v>306</v>
      </c>
      <c r="X321" s="195" t="s">
        <v>34</v>
      </c>
    </row>
    <row r="322" spans="1:24" s="39" customFormat="1" ht="21.75" customHeight="1">
      <c r="A322" s="371" t="s">
        <v>1507</v>
      </c>
      <c r="B322" s="353"/>
      <c r="C322" s="353"/>
      <c r="D322" s="353"/>
      <c r="E322" s="353"/>
      <c r="F322" s="353"/>
      <c r="G322" s="353"/>
      <c r="H322" s="353"/>
      <c r="I322" s="353"/>
      <c r="J322" s="353"/>
      <c r="K322" s="353"/>
      <c r="L322" s="354"/>
      <c r="M322" s="38"/>
      <c r="N322" s="44"/>
      <c r="V322" s="193" t="s">
        <v>2035</v>
      </c>
      <c r="W322" s="194" t="s">
        <v>306</v>
      </c>
      <c r="X322" s="194" t="s">
        <v>34</v>
      </c>
    </row>
    <row r="323" spans="1:24" s="57" customFormat="1" ht="30" customHeight="1">
      <c r="A323" s="355" t="s">
        <v>1508</v>
      </c>
      <c r="B323" s="356"/>
      <c r="C323" s="356"/>
      <c r="D323" s="356"/>
      <c r="E323" s="356"/>
      <c r="F323" s="356"/>
      <c r="G323" s="356"/>
      <c r="H323" s="356"/>
      <c r="I323" s="356"/>
      <c r="J323" s="356"/>
      <c r="K323" s="356"/>
      <c r="L323" s="357"/>
      <c r="M323" s="55"/>
      <c r="N323" s="56"/>
      <c r="V323" s="193" t="s">
        <v>2036</v>
      </c>
      <c r="W323" s="195" t="s">
        <v>306</v>
      </c>
      <c r="X323" s="195" t="s">
        <v>34</v>
      </c>
    </row>
    <row r="324" spans="1:24" s="39" customFormat="1" ht="30" customHeight="1">
      <c r="A324" s="381" t="s">
        <v>1652</v>
      </c>
      <c r="B324" s="382"/>
      <c r="C324" s="382"/>
      <c r="D324" s="382"/>
      <c r="E324" s="382"/>
      <c r="F324" s="382"/>
      <c r="G324" s="382"/>
      <c r="H324" s="382"/>
      <c r="I324" s="382"/>
      <c r="J324" s="382"/>
      <c r="K324" s="382"/>
      <c r="L324" s="383"/>
      <c r="M324" s="38"/>
      <c r="N324" s="44"/>
      <c r="V324" s="193" t="s">
        <v>2037</v>
      </c>
      <c r="W324" s="194" t="s">
        <v>306</v>
      </c>
      <c r="X324" s="194" t="s">
        <v>34</v>
      </c>
    </row>
    <row r="325" spans="1:24" s="39" customFormat="1" ht="30" customHeight="1">
      <c r="A325" s="355" t="s">
        <v>1509</v>
      </c>
      <c r="B325" s="356"/>
      <c r="C325" s="356"/>
      <c r="D325" s="356"/>
      <c r="E325" s="356"/>
      <c r="F325" s="356"/>
      <c r="G325" s="356"/>
      <c r="H325" s="356"/>
      <c r="I325" s="356"/>
      <c r="J325" s="356"/>
      <c r="K325" s="356"/>
      <c r="L325" s="357"/>
      <c r="M325" s="38"/>
      <c r="N325" s="44"/>
      <c r="V325" s="193" t="s">
        <v>2038</v>
      </c>
      <c r="W325" s="195" t="s">
        <v>306</v>
      </c>
      <c r="X325" s="195" t="s">
        <v>34</v>
      </c>
    </row>
    <row r="326" spans="1:24" s="57" customFormat="1" ht="118.5" customHeight="1">
      <c r="A326" s="352" t="s">
        <v>1653</v>
      </c>
      <c r="B326" s="384"/>
      <c r="C326" s="384"/>
      <c r="D326" s="384"/>
      <c r="E326" s="384"/>
      <c r="F326" s="384"/>
      <c r="G326" s="384"/>
      <c r="H326" s="384"/>
      <c r="I326" s="384"/>
      <c r="J326" s="384"/>
      <c r="K326" s="384"/>
      <c r="L326" s="385"/>
      <c r="M326" s="55"/>
      <c r="N326" s="56"/>
      <c r="V326" s="193" t="s">
        <v>2039</v>
      </c>
      <c r="W326" s="194" t="s">
        <v>306</v>
      </c>
      <c r="X326" s="194" t="s">
        <v>34</v>
      </c>
    </row>
    <row r="327" spans="1:24" s="39" customFormat="1" ht="30" customHeight="1">
      <c r="A327" s="355" t="s">
        <v>1510</v>
      </c>
      <c r="B327" s="356"/>
      <c r="C327" s="356"/>
      <c r="D327" s="356"/>
      <c r="E327" s="356"/>
      <c r="F327" s="356"/>
      <c r="G327" s="356"/>
      <c r="H327" s="356"/>
      <c r="I327" s="356"/>
      <c r="J327" s="356"/>
      <c r="K327" s="356"/>
      <c r="L327" s="357"/>
      <c r="M327" s="38"/>
      <c r="N327" s="44"/>
      <c r="V327" s="193" t="s">
        <v>2040</v>
      </c>
      <c r="W327" s="195" t="s">
        <v>306</v>
      </c>
      <c r="X327" s="195" t="s">
        <v>34</v>
      </c>
    </row>
    <row r="328" spans="1:24" s="39" customFormat="1" ht="95.25" customHeight="1" thickBot="1">
      <c r="A328" s="346" t="s">
        <v>1511</v>
      </c>
      <c r="B328" s="347"/>
      <c r="C328" s="347"/>
      <c r="D328" s="347"/>
      <c r="E328" s="347"/>
      <c r="F328" s="347"/>
      <c r="G328" s="347"/>
      <c r="H328" s="347"/>
      <c r="I328" s="347"/>
      <c r="J328" s="347"/>
      <c r="K328" s="347"/>
      <c r="L328" s="348"/>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49" t="s">
        <v>1512</v>
      </c>
      <c r="B330" s="350"/>
      <c r="C330" s="350"/>
      <c r="D330" s="350"/>
      <c r="E330" s="350"/>
      <c r="F330" s="350"/>
      <c r="G330" s="350"/>
      <c r="H330" s="350"/>
      <c r="I330" s="350"/>
      <c r="J330" s="350"/>
      <c r="K330" s="350"/>
      <c r="L330" s="351"/>
      <c r="M330" s="55"/>
      <c r="N330" s="56"/>
      <c r="V330" s="193" t="s">
        <v>312</v>
      </c>
      <c r="W330" s="194" t="s">
        <v>313</v>
      </c>
      <c r="X330" s="194" t="s">
        <v>34</v>
      </c>
    </row>
    <row r="331" spans="1:24" s="39" customFormat="1" ht="141" customHeight="1">
      <c r="A331" s="352" t="s">
        <v>1676</v>
      </c>
      <c r="B331" s="353"/>
      <c r="C331" s="353"/>
      <c r="D331" s="353"/>
      <c r="E331" s="353"/>
      <c r="F331" s="353"/>
      <c r="G331" s="353"/>
      <c r="H331" s="353"/>
      <c r="I331" s="353"/>
      <c r="J331" s="353"/>
      <c r="K331" s="353"/>
      <c r="L331" s="354"/>
      <c r="M331" s="38"/>
      <c r="N331" s="44"/>
      <c r="V331" s="193" t="s">
        <v>314</v>
      </c>
      <c r="W331" s="195" t="s">
        <v>315</v>
      </c>
      <c r="X331" s="195" t="s">
        <v>34</v>
      </c>
    </row>
    <row r="332" spans="1:24" s="39" customFormat="1" ht="29.25" customHeight="1">
      <c r="A332" s="355" t="s">
        <v>1513</v>
      </c>
      <c r="B332" s="356"/>
      <c r="C332" s="356"/>
      <c r="D332" s="356"/>
      <c r="E332" s="356"/>
      <c r="F332" s="356"/>
      <c r="G332" s="356"/>
      <c r="H332" s="356"/>
      <c r="I332" s="356"/>
      <c r="J332" s="356"/>
      <c r="K332" s="356"/>
      <c r="L332" s="357"/>
      <c r="M332" s="38"/>
      <c r="N332" s="44"/>
      <c r="V332" s="193" t="s">
        <v>316</v>
      </c>
      <c r="W332" s="194" t="s">
        <v>317</v>
      </c>
      <c r="X332" s="194" t="s">
        <v>34</v>
      </c>
    </row>
    <row r="333" spans="1:24" s="57" customFormat="1" ht="30" customHeight="1">
      <c r="A333" s="378" t="s">
        <v>1514</v>
      </c>
      <c r="B333" s="379"/>
      <c r="C333" s="379"/>
      <c r="D333" s="379"/>
      <c r="E333" s="379"/>
      <c r="F333" s="379"/>
      <c r="G333" s="379"/>
      <c r="H333" s="379"/>
      <c r="I333" s="379"/>
      <c r="J333" s="379"/>
      <c r="K333" s="379"/>
      <c r="L333" s="380"/>
      <c r="M333" s="55"/>
      <c r="N333" s="56"/>
      <c r="V333" s="193" t="s">
        <v>318</v>
      </c>
      <c r="W333" s="195" t="s">
        <v>319</v>
      </c>
      <c r="X333" s="195" t="s">
        <v>34</v>
      </c>
    </row>
    <row r="334" spans="1:24" s="39" customFormat="1" ht="30" customHeight="1">
      <c r="A334" s="355" t="s">
        <v>1515</v>
      </c>
      <c r="B334" s="356"/>
      <c r="C334" s="356"/>
      <c r="D334" s="356"/>
      <c r="E334" s="356"/>
      <c r="F334" s="356"/>
      <c r="G334" s="356"/>
      <c r="H334" s="356"/>
      <c r="I334" s="356"/>
      <c r="J334" s="356"/>
      <c r="K334" s="356"/>
      <c r="L334" s="357"/>
      <c r="M334" s="38"/>
      <c r="N334" s="44"/>
      <c r="V334" s="193" t="s">
        <v>320</v>
      </c>
      <c r="W334" s="194" t="s">
        <v>1764</v>
      </c>
      <c r="X334" s="194" t="s">
        <v>34</v>
      </c>
    </row>
    <row r="335" spans="1:24" s="39" customFormat="1" ht="27.75" customHeight="1">
      <c r="A335" s="361" t="s">
        <v>1654</v>
      </c>
      <c r="B335" s="362"/>
      <c r="C335" s="362"/>
      <c r="D335" s="362"/>
      <c r="E335" s="362"/>
      <c r="F335" s="362"/>
      <c r="G335" s="362"/>
      <c r="H335" s="362"/>
      <c r="I335" s="362"/>
      <c r="J335" s="362"/>
      <c r="K335" s="362"/>
      <c r="L335" s="363"/>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364" t="s">
        <v>1516</v>
      </c>
      <c r="B337" s="365"/>
      <c r="C337" s="365"/>
      <c r="D337" s="365" t="s">
        <v>1518</v>
      </c>
      <c r="E337" s="365"/>
      <c r="F337" s="365"/>
      <c r="G337" s="365"/>
      <c r="H337" s="365"/>
      <c r="I337" s="365" t="s">
        <v>1519</v>
      </c>
      <c r="J337" s="365"/>
      <c r="K337" s="365"/>
      <c r="L337" s="366"/>
      <c r="M337" s="55"/>
      <c r="N337" s="56"/>
      <c r="V337" s="197" t="s">
        <v>325</v>
      </c>
      <c r="W337" s="195" t="s">
        <v>326</v>
      </c>
      <c r="X337" s="195" t="s">
        <v>34</v>
      </c>
    </row>
    <row r="338" spans="1:24" s="39" customFormat="1" ht="239.25" customHeight="1">
      <c r="A338" s="154" t="s">
        <v>1517</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1765</v>
      </c>
      <c r="X339" s="195" t="s">
        <v>34</v>
      </c>
    </row>
    <row r="340" spans="1:32" s="39" customFormat="1" ht="60" customHeight="1" thickBot="1">
      <c r="A340" s="289" t="s">
        <v>1572</v>
      </c>
      <c r="B340" s="290"/>
      <c r="C340" s="290"/>
      <c r="D340" s="290"/>
      <c r="E340" s="290"/>
      <c r="F340" s="290"/>
      <c r="G340" s="290"/>
      <c r="H340" s="290"/>
      <c r="I340" s="290"/>
      <c r="J340" s="290"/>
      <c r="K340" s="290"/>
      <c r="L340" s="291"/>
      <c r="M340" s="38"/>
      <c r="N340" s="38"/>
      <c r="S340" s="202"/>
      <c r="T340" s="202"/>
      <c r="U340" s="202"/>
      <c r="V340" s="193" t="s">
        <v>330</v>
      </c>
      <c r="W340" s="194" t="s">
        <v>1766</v>
      </c>
      <c r="X340" s="194" t="s">
        <v>34</v>
      </c>
      <c r="Y340" s="202"/>
      <c r="Z340" s="202"/>
      <c r="AA340" s="202"/>
      <c r="AB340" s="202"/>
      <c r="AC340" s="202"/>
      <c r="AD340" s="202"/>
      <c r="AE340" s="202"/>
      <c r="AF340" s="202"/>
    </row>
    <row r="341" spans="1:32" s="39" customFormat="1" ht="49.5" customHeight="1">
      <c r="A341" s="386" t="s">
        <v>1655</v>
      </c>
      <c r="B341" s="387"/>
      <c r="C341" s="387"/>
      <c r="D341" s="387"/>
      <c r="E341" s="387"/>
      <c r="F341" s="387"/>
      <c r="G341" s="387"/>
      <c r="H341" s="387"/>
      <c r="I341" s="387"/>
      <c r="J341" s="387"/>
      <c r="K341" s="387"/>
      <c r="L341" s="388"/>
      <c r="M341" s="38"/>
      <c r="N341" s="112"/>
      <c r="O341" s="71"/>
      <c r="P341" s="113"/>
      <c r="R341" s="220" t="s">
        <v>1660</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389" t="str">
        <f>IF($C$29="","NIJE POTREBNO ISPISIVATI!!!","")</f>
        <v>NIJE POTREBNO ISPISIVATI!!!</v>
      </c>
      <c r="B342" s="390"/>
      <c r="C342" s="390"/>
      <c r="D342" s="390"/>
      <c r="E342" s="390"/>
      <c r="F342" s="390"/>
      <c r="G342" s="390"/>
      <c r="H342" s="390"/>
      <c r="I342" s="390"/>
      <c r="J342" s="390"/>
      <c r="K342" s="390"/>
      <c r="L342" s="391"/>
      <c r="M342" s="38"/>
      <c r="N342" s="112"/>
      <c r="O342" s="71"/>
      <c r="P342" s="113"/>
      <c r="V342" s="198" t="s">
        <v>333</v>
      </c>
      <c r="W342" s="194" t="s">
        <v>334</v>
      </c>
      <c r="X342" s="194" t="s">
        <v>34</v>
      </c>
    </row>
    <row r="343" spans="1:24" s="39" customFormat="1" ht="81.75" customHeight="1">
      <c r="A343" s="392"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93"/>
      <c r="C343" s="393"/>
      <c r="D343" s="393"/>
      <c r="E343" s="393"/>
      <c r="F343" s="393"/>
      <c r="G343" s="393"/>
      <c r="H343" s="393"/>
      <c r="I343" s="393"/>
      <c r="J343" s="393"/>
      <c r="K343" s="393"/>
      <c r="L343" s="394"/>
      <c r="M343" s="64"/>
      <c r="N343" s="114"/>
      <c r="O343" s="115"/>
      <c r="P343" s="113"/>
      <c r="V343" s="193" t="s">
        <v>335</v>
      </c>
      <c r="W343" s="195" t="s">
        <v>336</v>
      </c>
      <c r="X343" s="195" t="s">
        <v>34</v>
      </c>
    </row>
    <row r="344" spans="1:24" s="39" customFormat="1" ht="58.5" customHeight="1">
      <c r="A344" s="392" t="str">
        <f>$C$29&amp;" (OIB:"&amp;$K$29&amp;"), "&amp;$C$30&amp;", "&amp;$I$30&amp;" "&amp;$K$30&amp;", kao Primatelj (novi vjerovnik) kojeg zastupa "&amp;$G$29&amp;" (u daljnjem tekstu: Cesionar)"</f>
        <v> (OIB:), ,  , kao Primatelj (novi vjerovnik) kojeg zastupa  (u daljnjem tekstu: Cesionar)</v>
      </c>
      <c r="B344" s="393"/>
      <c r="C344" s="393"/>
      <c r="D344" s="393"/>
      <c r="E344" s="393"/>
      <c r="F344" s="393"/>
      <c r="G344" s="393"/>
      <c r="H344" s="393"/>
      <c r="I344" s="393"/>
      <c r="J344" s="393"/>
      <c r="K344" s="393"/>
      <c r="L344" s="394"/>
      <c r="M344" s="64"/>
      <c r="N344" s="114"/>
      <c r="O344" s="372"/>
      <c r="P344" s="372"/>
      <c r="Q344" s="372"/>
      <c r="R344" s="372"/>
      <c r="S344" s="372"/>
      <c r="T344" s="372"/>
      <c r="V344" s="193" t="s">
        <v>337</v>
      </c>
      <c r="W344" s="194" t="s">
        <v>338</v>
      </c>
      <c r="X344" s="194" t="s">
        <v>34</v>
      </c>
    </row>
    <row r="345" spans="1:24" s="39" customFormat="1" ht="17.25" customHeight="1">
      <c r="A345" s="373" t="str">
        <f>"Sklopili su u mjestu "&amp;$B$49&amp;" dana "&amp;TEXT($E$49,"DD.MM.YYYY")&amp;" sljedeći"</f>
        <v>Sklopili su u mjestu , dana 29.04.2015 sljedeći</v>
      </c>
      <c r="B345" s="374"/>
      <c r="C345" s="374"/>
      <c r="D345" s="374"/>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75" t="s">
        <v>1500</v>
      </c>
      <c r="B346" s="376"/>
      <c r="C346" s="376"/>
      <c r="D346" s="376"/>
      <c r="E346" s="376"/>
      <c r="F346" s="376"/>
      <c r="G346" s="376"/>
      <c r="H346" s="376"/>
      <c r="I346" s="376"/>
      <c r="J346" s="376"/>
      <c r="K346" s="376"/>
      <c r="L346" s="377"/>
      <c r="M346" s="64"/>
      <c r="N346" s="114"/>
      <c r="O346" s="115"/>
      <c r="P346" s="113"/>
      <c r="V346" s="193" t="s">
        <v>341</v>
      </c>
      <c r="W346" s="194" t="s">
        <v>342</v>
      </c>
      <c r="X346" s="194" t="s">
        <v>34</v>
      </c>
    </row>
    <row r="347" spans="1:24" s="39" customFormat="1" ht="30" customHeight="1">
      <c r="A347" s="355" t="s">
        <v>1501</v>
      </c>
      <c r="B347" s="356"/>
      <c r="C347" s="356"/>
      <c r="D347" s="356"/>
      <c r="E347" s="356"/>
      <c r="F347" s="356"/>
      <c r="G347" s="356"/>
      <c r="H347" s="356"/>
      <c r="I347" s="356"/>
      <c r="J347" s="356"/>
      <c r="K347" s="356"/>
      <c r="L347" s="357"/>
      <c r="M347" s="64"/>
      <c r="N347" s="114"/>
      <c r="O347" s="115"/>
      <c r="P347" s="113"/>
      <c r="V347" s="197" t="s">
        <v>343</v>
      </c>
      <c r="W347" s="195" t="s">
        <v>344</v>
      </c>
      <c r="X347" s="195" t="s">
        <v>34</v>
      </c>
    </row>
    <row r="348" spans="1:24" s="57" customFormat="1" ht="31.5" customHeight="1">
      <c r="A348" s="358" t="s">
        <v>1502</v>
      </c>
      <c r="B348" s="359"/>
      <c r="C348" s="359"/>
      <c r="D348" s="359"/>
      <c r="E348" s="359"/>
      <c r="F348" s="359"/>
      <c r="G348" s="359"/>
      <c r="H348" s="359"/>
      <c r="I348" s="359"/>
      <c r="J348" s="359"/>
      <c r="K348" s="359"/>
      <c r="L348" s="360"/>
      <c r="M348" s="130"/>
      <c r="N348" s="116"/>
      <c r="O348" s="395"/>
      <c r="P348" s="395"/>
      <c r="Q348" s="395"/>
      <c r="R348" s="395"/>
      <c r="S348" s="395"/>
      <c r="T348" s="395"/>
      <c r="V348" s="197" t="s">
        <v>345</v>
      </c>
      <c r="W348" s="194" t="s">
        <v>346</v>
      </c>
      <c r="X348" s="194" t="s">
        <v>34</v>
      </c>
    </row>
    <row r="349" spans="1:24" s="39" customFormat="1" ht="30" customHeight="1">
      <c r="A349" s="355" t="s">
        <v>1503</v>
      </c>
      <c r="B349" s="356"/>
      <c r="C349" s="356"/>
      <c r="D349" s="356"/>
      <c r="E349" s="356"/>
      <c r="F349" s="356"/>
      <c r="G349" s="356"/>
      <c r="H349" s="356"/>
      <c r="I349" s="356"/>
      <c r="J349" s="356"/>
      <c r="K349" s="356"/>
      <c r="L349" s="357"/>
      <c r="M349" s="64"/>
      <c r="N349" s="114"/>
      <c r="O349" s="395"/>
      <c r="P349" s="395"/>
      <c r="Q349" s="395"/>
      <c r="R349" s="395"/>
      <c r="S349" s="395"/>
      <c r="T349" s="395"/>
      <c r="V349" s="197" t="s">
        <v>347</v>
      </c>
      <c r="W349" s="195" t="s">
        <v>348</v>
      </c>
      <c r="X349" s="195" t="s">
        <v>34</v>
      </c>
    </row>
    <row r="350" spans="1:24" s="39" customFormat="1" ht="30" customHeight="1">
      <c r="A350" s="396"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397"/>
      <c r="C350" s="397"/>
      <c r="D350" s="397"/>
      <c r="E350" s="397"/>
      <c r="F350" s="397"/>
      <c r="G350" s="397"/>
      <c r="H350" s="397"/>
      <c r="I350" s="397"/>
      <c r="J350" s="397"/>
      <c r="K350" s="397"/>
      <c r="L350" s="398"/>
      <c r="M350" s="172"/>
      <c r="N350" s="119"/>
      <c r="O350" s="395"/>
      <c r="P350" s="395"/>
      <c r="Q350" s="395"/>
      <c r="R350" s="395"/>
      <c r="S350" s="395"/>
      <c r="T350" s="395"/>
      <c r="V350" s="197" t="s">
        <v>349</v>
      </c>
      <c r="W350" s="194" t="s">
        <v>350</v>
      </c>
      <c r="X350" s="194" t="s">
        <v>34</v>
      </c>
    </row>
    <row r="351" spans="1:24" s="57" customFormat="1" ht="30" customHeight="1">
      <c r="A351" s="396"/>
      <c r="B351" s="397"/>
      <c r="C351" s="397"/>
      <c r="D351" s="397"/>
      <c r="E351" s="397"/>
      <c r="F351" s="397"/>
      <c r="G351" s="397"/>
      <c r="H351" s="397"/>
      <c r="I351" s="397"/>
      <c r="J351" s="397"/>
      <c r="K351" s="397"/>
      <c r="L351" s="398"/>
      <c r="M351" s="65"/>
      <c r="N351" s="120"/>
      <c r="O351" s="117"/>
      <c r="P351" s="118"/>
      <c r="Q351" s="58"/>
      <c r="V351" s="197" t="s">
        <v>351</v>
      </c>
      <c r="W351" s="195" t="s">
        <v>352</v>
      </c>
      <c r="X351" s="195" t="s">
        <v>34</v>
      </c>
    </row>
    <row r="352" spans="1:24" s="39" customFormat="1" ht="30" customHeight="1">
      <c r="A352" s="355" t="s">
        <v>1504</v>
      </c>
      <c r="B352" s="356"/>
      <c r="C352" s="356"/>
      <c r="D352" s="356"/>
      <c r="E352" s="356"/>
      <c r="F352" s="356"/>
      <c r="G352" s="356"/>
      <c r="H352" s="356"/>
      <c r="I352" s="356"/>
      <c r="J352" s="356"/>
      <c r="K352" s="356"/>
      <c r="L352" s="357"/>
      <c r="M352" s="64"/>
      <c r="N352" s="119"/>
      <c r="O352" s="115"/>
      <c r="P352" s="71"/>
      <c r="V352" s="197" t="s">
        <v>353</v>
      </c>
      <c r="W352" s="194" t="s">
        <v>354</v>
      </c>
      <c r="X352" s="194" t="s">
        <v>34</v>
      </c>
    </row>
    <row r="353" spans="1:24" s="39" customFormat="1" ht="167.25" customHeight="1">
      <c r="A353" s="352" t="s">
        <v>1505</v>
      </c>
      <c r="B353" s="353"/>
      <c r="C353" s="353"/>
      <c r="D353" s="353"/>
      <c r="E353" s="353"/>
      <c r="F353" s="353"/>
      <c r="G353" s="353"/>
      <c r="H353" s="353"/>
      <c r="I353" s="353"/>
      <c r="J353" s="353"/>
      <c r="K353" s="353"/>
      <c r="L353" s="354"/>
      <c r="M353" s="38"/>
      <c r="N353" s="121"/>
      <c r="O353" s="71"/>
      <c r="P353" s="71"/>
      <c r="V353" s="197" t="s">
        <v>355</v>
      </c>
      <c r="W353" s="195" t="s">
        <v>356</v>
      </c>
      <c r="X353" s="195" t="s">
        <v>34</v>
      </c>
    </row>
    <row r="354" spans="1:24" s="57" customFormat="1" ht="30" customHeight="1">
      <c r="A354" s="349" t="s">
        <v>1506</v>
      </c>
      <c r="B354" s="350"/>
      <c r="C354" s="350"/>
      <c r="D354" s="350"/>
      <c r="E354" s="350"/>
      <c r="F354" s="350"/>
      <c r="G354" s="350"/>
      <c r="H354" s="350"/>
      <c r="I354" s="350"/>
      <c r="J354" s="350"/>
      <c r="K354" s="350"/>
      <c r="L354" s="351"/>
      <c r="M354" s="55"/>
      <c r="N354" s="56"/>
      <c r="V354" s="197" t="s">
        <v>357</v>
      </c>
      <c r="W354" s="194" t="s">
        <v>358</v>
      </c>
      <c r="X354" s="194" t="s">
        <v>34</v>
      </c>
    </row>
    <row r="355" spans="1:24" s="39" customFormat="1" ht="32.25" customHeight="1">
      <c r="A355" s="352" t="str">
        <f>"Iznos iz članka 1. ovog Ugovora Cesus će uplatiti Cesionaru u korist žiro računa broj HR"&amp;$J$33&amp;" kod banke "&amp;$C$33&amp;"."</f>
        <v>Iznos iz članka 1. ovog Ugovora Cesus će uplatiti Cesionaru u korist žiro računa broj HR kod banke .</v>
      </c>
      <c r="B355" s="384"/>
      <c r="C355" s="384"/>
      <c r="D355" s="384"/>
      <c r="E355" s="384"/>
      <c r="F355" s="384"/>
      <c r="G355" s="384"/>
      <c r="H355" s="384"/>
      <c r="I355" s="384"/>
      <c r="J355" s="384"/>
      <c r="K355" s="384"/>
      <c r="L355" s="385"/>
      <c r="M355" s="38"/>
      <c r="N355" s="44"/>
      <c r="V355" s="197" t="s">
        <v>359</v>
      </c>
      <c r="W355" s="195" t="s">
        <v>360</v>
      </c>
      <c r="X355" s="195" t="s">
        <v>34</v>
      </c>
    </row>
    <row r="356" spans="1:24" s="39" customFormat="1" ht="21.75" customHeight="1">
      <c r="A356" s="371" t="s">
        <v>1507</v>
      </c>
      <c r="B356" s="353"/>
      <c r="C356" s="353"/>
      <c r="D356" s="353"/>
      <c r="E356" s="353"/>
      <c r="F356" s="353"/>
      <c r="G356" s="353"/>
      <c r="H356" s="353"/>
      <c r="I356" s="353"/>
      <c r="J356" s="353"/>
      <c r="K356" s="353"/>
      <c r="L356" s="354"/>
      <c r="M356" s="38"/>
      <c r="N356" s="44"/>
      <c r="V356" s="197" t="s">
        <v>361</v>
      </c>
      <c r="W356" s="194" t="s">
        <v>362</v>
      </c>
      <c r="X356" s="194" t="s">
        <v>34</v>
      </c>
    </row>
    <row r="357" spans="1:24" s="57" customFormat="1" ht="30" customHeight="1">
      <c r="A357" s="355" t="s">
        <v>1508</v>
      </c>
      <c r="B357" s="356"/>
      <c r="C357" s="356"/>
      <c r="D357" s="356"/>
      <c r="E357" s="356"/>
      <c r="F357" s="356"/>
      <c r="G357" s="356"/>
      <c r="H357" s="356"/>
      <c r="I357" s="356"/>
      <c r="J357" s="356"/>
      <c r="K357" s="356"/>
      <c r="L357" s="357"/>
      <c r="M357" s="55"/>
      <c r="N357" s="56"/>
      <c r="V357" s="193" t="s">
        <v>363</v>
      </c>
      <c r="W357" s="195" t="s">
        <v>364</v>
      </c>
      <c r="X357" s="195" t="s">
        <v>28</v>
      </c>
    </row>
    <row r="358" spans="1:24" s="39" customFormat="1" ht="30" customHeight="1">
      <c r="A358" s="381" t="s">
        <v>1652</v>
      </c>
      <c r="B358" s="382"/>
      <c r="C358" s="382"/>
      <c r="D358" s="382"/>
      <c r="E358" s="382"/>
      <c r="F358" s="382"/>
      <c r="G358" s="382"/>
      <c r="H358" s="382"/>
      <c r="I358" s="382"/>
      <c r="J358" s="382"/>
      <c r="K358" s="382"/>
      <c r="L358" s="383"/>
      <c r="M358" s="38"/>
      <c r="N358" s="44"/>
      <c r="V358" s="193" t="s">
        <v>2041</v>
      </c>
      <c r="W358" s="194" t="s">
        <v>364</v>
      </c>
      <c r="X358" s="194" t="s">
        <v>28</v>
      </c>
    </row>
    <row r="359" spans="1:24" s="39" customFormat="1" ht="30" customHeight="1">
      <c r="A359" s="355" t="s">
        <v>1509</v>
      </c>
      <c r="B359" s="356"/>
      <c r="C359" s="356"/>
      <c r="D359" s="356"/>
      <c r="E359" s="356"/>
      <c r="F359" s="356"/>
      <c r="G359" s="356"/>
      <c r="H359" s="356"/>
      <c r="I359" s="356"/>
      <c r="J359" s="356"/>
      <c r="K359" s="356"/>
      <c r="L359" s="357"/>
      <c r="M359" s="38"/>
      <c r="N359" s="44"/>
      <c r="V359" s="193" t="s">
        <v>2042</v>
      </c>
      <c r="W359" s="195" t="s">
        <v>364</v>
      </c>
      <c r="X359" s="195" t="s">
        <v>28</v>
      </c>
    </row>
    <row r="360" spans="1:24" s="57" customFormat="1" ht="118.5" customHeight="1">
      <c r="A360" s="352" t="s">
        <v>1653</v>
      </c>
      <c r="B360" s="384"/>
      <c r="C360" s="384"/>
      <c r="D360" s="384"/>
      <c r="E360" s="384"/>
      <c r="F360" s="384"/>
      <c r="G360" s="384"/>
      <c r="H360" s="384"/>
      <c r="I360" s="384"/>
      <c r="J360" s="384"/>
      <c r="K360" s="384"/>
      <c r="L360" s="385"/>
      <c r="M360" s="55"/>
      <c r="N360" s="56"/>
      <c r="V360" s="193" t="s">
        <v>2043</v>
      </c>
      <c r="W360" s="194" t="s">
        <v>364</v>
      </c>
      <c r="X360" s="194" t="s">
        <v>28</v>
      </c>
    </row>
    <row r="361" spans="1:24" s="39" customFormat="1" ht="30" customHeight="1">
      <c r="A361" s="355" t="s">
        <v>1510</v>
      </c>
      <c r="B361" s="356"/>
      <c r="C361" s="356"/>
      <c r="D361" s="356"/>
      <c r="E361" s="356"/>
      <c r="F361" s="356"/>
      <c r="G361" s="356"/>
      <c r="H361" s="356"/>
      <c r="I361" s="356"/>
      <c r="J361" s="356"/>
      <c r="K361" s="356"/>
      <c r="L361" s="357"/>
      <c r="M361" s="38"/>
      <c r="N361" s="44"/>
      <c r="V361" s="193" t="s">
        <v>2044</v>
      </c>
      <c r="W361" s="195" t="s">
        <v>364</v>
      </c>
      <c r="X361" s="195" t="s">
        <v>28</v>
      </c>
    </row>
    <row r="362" spans="1:24" s="39" customFormat="1" ht="95.25" customHeight="1" thickBot="1">
      <c r="A362" s="346" t="s">
        <v>1511</v>
      </c>
      <c r="B362" s="347"/>
      <c r="C362" s="347"/>
      <c r="D362" s="347"/>
      <c r="E362" s="347"/>
      <c r="F362" s="347"/>
      <c r="G362" s="347"/>
      <c r="H362" s="347"/>
      <c r="I362" s="347"/>
      <c r="J362" s="347"/>
      <c r="K362" s="347"/>
      <c r="L362" s="348"/>
      <c r="M362" s="38"/>
      <c r="N362" s="44"/>
      <c r="V362" s="193" t="s">
        <v>2045</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49" t="s">
        <v>1512</v>
      </c>
      <c r="B364" s="350"/>
      <c r="C364" s="350"/>
      <c r="D364" s="350"/>
      <c r="E364" s="350"/>
      <c r="F364" s="350"/>
      <c r="G364" s="350"/>
      <c r="H364" s="350"/>
      <c r="I364" s="350"/>
      <c r="J364" s="350"/>
      <c r="K364" s="350"/>
      <c r="L364" s="351"/>
      <c r="M364" s="55"/>
      <c r="N364" s="56"/>
      <c r="V364" s="193" t="s">
        <v>367</v>
      </c>
      <c r="W364" s="194" t="s">
        <v>368</v>
      </c>
      <c r="X364" s="194" t="s">
        <v>28</v>
      </c>
    </row>
    <row r="365" spans="1:24" s="39" customFormat="1" ht="141" customHeight="1">
      <c r="A365" s="352" t="s">
        <v>1676</v>
      </c>
      <c r="B365" s="353"/>
      <c r="C365" s="353"/>
      <c r="D365" s="353"/>
      <c r="E365" s="353"/>
      <c r="F365" s="353"/>
      <c r="G365" s="353"/>
      <c r="H365" s="353"/>
      <c r="I365" s="353"/>
      <c r="J365" s="353"/>
      <c r="K365" s="353"/>
      <c r="L365" s="354"/>
      <c r="M365" s="38"/>
      <c r="N365" s="44"/>
      <c r="V365" s="193" t="s">
        <v>369</v>
      </c>
      <c r="W365" s="195" t="s">
        <v>1767</v>
      </c>
      <c r="X365" s="195" t="s">
        <v>28</v>
      </c>
    </row>
    <row r="366" spans="1:24" s="39" customFormat="1" ht="29.25" customHeight="1">
      <c r="A366" s="355" t="s">
        <v>1513</v>
      </c>
      <c r="B366" s="356"/>
      <c r="C366" s="356"/>
      <c r="D366" s="356"/>
      <c r="E366" s="356"/>
      <c r="F366" s="356"/>
      <c r="G366" s="356"/>
      <c r="H366" s="356"/>
      <c r="I366" s="356"/>
      <c r="J366" s="356"/>
      <c r="K366" s="356"/>
      <c r="L366" s="357"/>
      <c r="M366" s="38"/>
      <c r="N366" s="44"/>
      <c r="V366" s="193" t="s">
        <v>370</v>
      </c>
      <c r="W366" s="194" t="s">
        <v>1768</v>
      </c>
      <c r="X366" s="194" t="s">
        <v>28</v>
      </c>
    </row>
    <row r="367" spans="1:24" s="57" customFormat="1" ht="30" customHeight="1">
      <c r="A367" s="378" t="s">
        <v>1514</v>
      </c>
      <c r="B367" s="379"/>
      <c r="C367" s="379"/>
      <c r="D367" s="379"/>
      <c r="E367" s="379"/>
      <c r="F367" s="379"/>
      <c r="G367" s="379"/>
      <c r="H367" s="379"/>
      <c r="I367" s="379"/>
      <c r="J367" s="379"/>
      <c r="K367" s="379"/>
      <c r="L367" s="380"/>
      <c r="M367" s="55"/>
      <c r="N367" s="56"/>
      <c r="V367" s="197" t="s">
        <v>371</v>
      </c>
      <c r="W367" s="195" t="s">
        <v>372</v>
      </c>
      <c r="X367" s="195" t="s">
        <v>28</v>
      </c>
    </row>
    <row r="368" spans="1:24" s="39" customFormat="1" ht="30" customHeight="1">
      <c r="A368" s="355" t="s">
        <v>1515</v>
      </c>
      <c r="B368" s="356"/>
      <c r="C368" s="356"/>
      <c r="D368" s="356"/>
      <c r="E368" s="356"/>
      <c r="F368" s="356"/>
      <c r="G368" s="356"/>
      <c r="H368" s="356"/>
      <c r="I368" s="356"/>
      <c r="J368" s="356"/>
      <c r="K368" s="356"/>
      <c r="L368" s="357"/>
      <c r="M368" s="38"/>
      <c r="N368" s="44"/>
      <c r="V368" s="193" t="s">
        <v>373</v>
      </c>
      <c r="W368" s="194" t="s">
        <v>374</v>
      </c>
      <c r="X368" s="194" t="s">
        <v>28</v>
      </c>
    </row>
    <row r="369" spans="1:24" s="39" customFormat="1" ht="27.75" customHeight="1">
      <c r="A369" s="361" t="s">
        <v>1654</v>
      </c>
      <c r="B369" s="362"/>
      <c r="C369" s="362"/>
      <c r="D369" s="362"/>
      <c r="E369" s="362"/>
      <c r="F369" s="362"/>
      <c r="G369" s="362"/>
      <c r="H369" s="362"/>
      <c r="I369" s="362"/>
      <c r="J369" s="362"/>
      <c r="K369" s="362"/>
      <c r="L369" s="363"/>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364" t="s">
        <v>1516</v>
      </c>
      <c r="B371" s="365"/>
      <c r="C371" s="365"/>
      <c r="D371" s="365" t="s">
        <v>1518</v>
      </c>
      <c r="E371" s="365"/>
      <c r="F371" s="365"/>
      <c r="G371" s="365"/>
      <c r="H371" s="365"/>
      <c r="I371" s="365" t="s">
        <v>1519</v>
      </c>
      <c r="J371" s="365"/>
      <c r="K371" s="365"/>
      <c r="L371" s="366"/>
      <c r="M371" s="55"/>
      <c r="N371" s="56"/>
      <c r="V371" s="197" t="s">
        <v>379</v>
      </c>
      <c r="W371" s="195" t="s">
        <v>380</v>
      </c>
      <c r="X371" s="195" t="s">
        <v>28</v>
      </c>
    </row>
    <row r="372" spans="1:24" s="39" customFormat="1" ht="239.25" customHeight="1">
      <c r="A372" s="154" t="s">
        <v>1517</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89" t="s">
        <v>1572</v>
      </c>
      <c r="B374" s="290"/>
      <c r="C374" s="290"/>
      <c r="D374" s="290"/>
      <c r="E374" s="290"/>
      <c r="F374" s="290"/>
      <c r="G374" s="290"/>
      <c r="H374" s="290"/>
      <c r="I374" s="290"/>
      <c r="J374" s="290"/>
      <c r="K374" s="290"/>
      <c r="L374" s="29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386" t="s">
        <v>1655</v>
      </c>
      <c r="B375" s="387"/>
      <c r="C375" s="387"/>
      <c r="D375" s="387"/>
      <c r="E375" s="387"/>
      <c r="F375" s="387"/>
      <c r="G375" s="387"/>
      <c r="H375" s="387"/>
      <c r="I375" s="387"/>
      <c r="J375" s="387"/>
      <c r="K375" s="387"/>
      <c r="L375" s="388"/>
      <c r="M375" s="38"/>
      <c r="N375" s="112"/>
      <c r="O375" s="71"/>
      <c r="P375" s="113"/>
      <c r="R375" s="220" t="s">
        <v>1661</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389" t="str">
        <f>IF($C$34="","NIJE POTREBNO ISPISIVATI!!!","")</f>
        <v>NIJE POTREBNO ISPISIVATI!!!</v>
      </c>
      <c r="B376" s="390"/>
      <c r="C376" s="390"/>
      <c r="D376" s="390"/>
      <c r="E376" s="390"/>
      <c r="F376" s="390"/>
      <c r="G376" s="390"/>
      <c r="H376" s="390"/>
      <c r="I376" s="390"/>
      <c r="J376" s="390"/>
      <c r="K376" s="390"/>
      <c r="L376" s="391"/>
      <c r="M376" s="38"/>
      <c r="N376" s="112"/>
      <c r="O376" s="71"/>
      <c r="P376" s="113"/>
      <c r="V376" s="193" t="s">
        <v>388</v>
      </c>
      <c r="W376" s="194" t="s">
        <v>389</v>
      </c>
      <c r="X376" s="194" t="s">
        <v>28</v>
      </c>
    </row>
    <row r="377" spans="1:24" s="39" customFormat="1" ht="81.75" customHeight="1">
      <c r="A377" s="392"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93"/>
      <c r="C377" s="393"/>
      <c r="D377" s="393"/>
      <c r="E377" s="393"/>
      <c r="F377" s="393"/>
      <c r="G377" s="393"/>
      <c r="H377" s="393"/>
      <c r="I377" s="393"/>
      <c r="J377" s="393"/>
      <c r="K377" s="393"/>
      <c r="L377" s="394"/>
      <c r="M377" s="64"/>
      <c r="N377" s="114"/>
      <c r="O377" s="115"/>
      <c r="P377" s="113"/>
      <c r="V377" s="197" t="s">
        <v>390</v>
      </c>
      <c r="W377" s="195" t="s">
        <v>391</v>
      </c>
      <c r="X377" s="195" t="s">
        <v>28</v>
      </c>
    </row>
    <row r="378" spans="1:24" s="39" customFormat="1" ht="58.5" customHeight="1">
      <c r="A378" s="392" t="str">
        <f>$C$34&amp;" (OIB:"&amp;$K$34&amp;"), "&amp;$C$35&amp;", "&amp;$I$35&amp;" "&amp;$K$35&amp;", kao Primatelj (novi vjerovnik) kojeg zastupa "&amp;$G$34&amp;" (u daljnjem tekstu: Cesionar)"</f>
        <v> (OIB:), ,  , kao Primatelj (novi vjerovnik) kojeg zastupa  (u daljnjem tekstu: Cesionar)</v>
      </c>
      <c r="B378" s="393"/>
      <c r="C378" s="393"/>
      <c r="D378" s="393"/>
      <c r="E378" s="393"/>
      <c r="F378" s="393"/>
      <c r="G378" s="393"/>
      <c r="H378" s="393"/>
      <c r="I378" s="393"/>
      <c r="J378" s="393"/>
      <c r="K378" s="393"/>
      <c r="L378" s="394"/>
      <c r="M378" s="64"/>
      <c r="N378" s="114"/>
      <c r="O378" s="372"/>
      <c r="P378" s="372"/>
      <c r="Q378" s="372"/>
      <c r="R378" s="372"/>
      <c r="S378" s="372"/>
      <c r="T378" s="372"/>
      <c r="V378" s="197" t="s">
        <v>392</v>
      </c>
      <c r="W378" s="194" t="s">
        <v>393</v>
      </c>
      <c r="X378" s="194" t="s">
        <v>28</v>
      </c>
    </row>
    <row r="379" spans="1:24" s="39" customFormat="1" ht="17.25" customHeight="1">
      <c r="A379" s="373" t="str">
        <f>"Sklopili su u mjestu "&amp;$B$49&amp;" dana "&amp;TEXT($E$49,"DD.MM.YYYY")&amp;" sljedeći"</f>
        <v>Sklopili su u mjestu , dana 29.04.2015 sljedeći</v>
      </c>
      <c r="B379" s="374"/>
      <c r="C379" s="374"/>
      <c r="D379" s="374"/>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75" t="s">
        <v>1500</v>
      </c>
      <c r="B380" s="376"/>
      <c r="C380" s="376"/>
      <c r="D380" s="376"/>
      <c r="E380" s="376"/>
      <c r="F380" s="376"/>
      <c r="G380" s="376"/>
      <c r="H380" s="376"/>
      <c r="I380" s="376"/>
      <c r="J380" s="376"/>
      <c r="K380" s="376"/>
      <c r="L380" s="377"/>
      <c r="M380" s="64"/>
      <c r="N380" s="114"/>
      <c r="O380" s="115"/>
      <c r="P380" s="113"/>
      <c r="V380" s="197" t="s">
        <v>396</v>
      </c>
      <c r="W380" s="194" t="s">
        <v>1769</v>
      </c>
      <c r="X380" s="194" t="s">
        <v>28</v>
      </c>
    </row>
    <row r="381" spans="1:24" s="39" customFormat="1" ht="30" customHeight="1">
      <c r="A381" s="355" t="s">
        <v>1501</v>
      </c>
      <c r="B381" s="356"/>
      <c r="C381" s="356"/>
      <c r="D381" s="356"/>
      <c r="E381" s="356"/>
      <c r="F381" s="356"/>
      <c r="G381" s="356"/>
      <c r="H381" s="356"/>
      <c r="I381" s="356"/>
      <c r="J381" s="356"/>
      <c r="K381" s="356"/>
      <c r="L381" s="357"/>
      <c r="M381" s="64"/>
      <c r="N381" s="114"/>
      <c r="O381" s="115"/>
      <c r="P381" s="113"/>
      <c r="V381" s="193" t="s">
        <v>397</v>
      </c>
      <c r="W381" s="195" t="s">
        <v>398</v>
      </c>
      <c r="X381" s="195" t="s">
        <v>28</v>
      </c>
    </row>
    <row r="382" spans="1:24" s="57" customFormat="1" ht="31.5" customHeight="1">
      <c r="A382" s="358" t="s">
        <v>1502</v>
      </c>
      <c r="B382" s="359"/>
      <c r="C382" s="359"/>
      <c r="D382" s="359"/>
      <c r="E382" s="359"/>
      <c r="F382" s="359"/>
      <c r="G382" s="359"/>
      <c r="H382" s="359"/>
      <c r="I382" s="359"/>
      <c r="J382" s="359"/>
      <c r="K382" s="359"/>
      <c r="L382" s="360"/>
      <c r="M382" s="130"/>
      <c r="N382" s="116"/>
      <c r="O382" s="395"/>
      <c r="P382" s="395"/>
      <c r="Q382" s="395"/>
      <c r="R382" s="395"/>
      <c r="S382" s="395"/>
      <c r="T382" s="395"/>
      <c r="V382" s="193" t="s">
        <v>399</v>
      </c>
      <c r="W382" s="194" t="s">
        <v>400</v>
      </c>
      <c r="X382" s="194" t="s">
        <v>28</v>
      </c>
    </row>
    <row r="383" spans="1:24" s="39" customFormat="1" ht="30" customHeight="1">
      <c r="A383" s="355" t="s">
        <v>1503</v>
      </c>
      <c r="B383" s="356"/>
      <c r="C383" s="356"/>
      <c r="D383" s="356"/>
      <c r="E383" s="356"/>
      <c r="F383" s="356"/>
      <c r="G383" s="356"/>
      <c r="H383" s="356"/>
      <c r="I383" s="356"/>
      <c r="J383" s="356"/>
      <c r="K383" s="356"/>
      <c r="L383" s="357"/>
      <c r="M383" s="64"/>
      <c r="N383" s="114"/>
      <c r="O383" s="395"/>
      <c r="P383" s="395"/>
      <c r="Q383" s="395"/>
      <c r="R383" s="395"/>
      <c r="S383" s="395"/>
      <c r="T383" s="395"/>
      <c r="V383" s="193" t="s">
        <v>401</v>
      </c>
      <c r="W383" s="195" t="s">
        <v>402</v>
      </c>
      <c r="X383" s="195" t="s">
        <v>28</v>
      </c>
    </row>
    <row r="384" spans="1:24" s="39" customFormat="1" ht="30" customHeight="1">
      <c r="A384" s="396"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397"/>
      <c r="C384" s="397"/>
      <c r="D384" s="397"/>
      <c r="E384" s="397"/>
      <c r="F384" s="397"/>
      <c r="G384" s="397"/>
      <c r="H384" s="397"/>
      <c r="I384" s="397"/>
      <c r="J384" s="397"/>
      <c r="K384" s="397"/>
      <c r="L384" s="398"/>
      <c r="M384" s="172"/>
      <c r="N384" s="119"/>
      <c r="O384" s="395"/>
      <c r="P384" s="395"/>
      <c r="Q384" s="395"/>
      <c r="R384" s="395"/>
      <c r="S384" s="395"/>
      <c r="T384" s="395"/>
      <c r="V384" s="193" t="s">
        <v>403</v>
      </c>
      <c r="W384" s="194" t="s">
        <v>404</v>
      </c>
      <c r="X384" s="194" t="s">
        <v>28</v>
      </c>
    </row>
    <row r="385" spans="1:24" s="57" customFormat="1" ht="30" customHeight="1">
      <c r="A385" s="396"/>
      <c r="B385" s="397"/>
      <c r="C385" s="397"/>
      <c r="D385" s="397"/>
      <c r="E385" s="397"/>
      <c r="F385" s="397"/>
      <c r="G385" s="397"/>
      <c r="H385" s="397"/>
      <c r="I385" s="397"/>
      <c r="J385" s="397"/>
      <c r="K385" s="397"/>
      <c r="L385" s="398"/>
      <c r="M385" s="65"/>
      <c r="N385" s="120"/>
      <c r="O385" s="117"/>
      <c r="P385" s="118"/>
      <c r="Q385" s="58"/>
      <c r="V385" s="193" t="s">
        <v>405</v>
      </c>
      <c r="W385" s="195" t="s">
        <v>406</v>
      </c>
      <c r="X385" s="195" t="s">
        <v>28</v>
      </c>
    </row>
    <row r="386" spans="1:24" s="39" customFormat="1" ht="30" customHeight="1">
      <c r="A386" s="355" t="s">
        <v>1504</v>
      </c>
      <c r="B386" s="356"/>
      <c r="C386" s="356"/>
      <c r="D386" s="356"/>
      <c r="E386" s="356"/>
      <c r="F386" s="356"/>
      <c r="G386" s="356"/>
      <c r="H386" s="356"/>
      <c r="I386" s="356"/>
      <c r="J386" s="356"/>
      <c r="K386" s="356"/>
      <c r="L386" s="357"/>
      <c r="M386" s="64"/>
      <c r="N386" s="119"/>
      <c r="O386" s="115"/>
      <c r="P386" s="71"/>
      <c r="V386" s="193" t="s">
        <v>407</v>
      </c>
      <c r="W386" s="194" t="s">
        <v>408</v>
      </c>
      <c r="X386" s="194" t="s">
        <v>28</v>
      </c>
    </row>
    <row r="387" spans="1:24" s="39" customFormat="1" ht="167.25" customHeight="1">
      <c r="A387" s="352" t="s">
        <v>1505</v>
      </c>
      <c r="B387" s="353"/>
      <c r="C387" s="353"/>
      <c r="D387" s="353"/>
      <c r="E387" s="353"/>
      <c r="F387" s="353"/>
      <c r="G387" s="353"/>
      <c r="H387" s="353"/>
      <c r="I387" s="353"/>
      <c r="J387" s="353"/>
      <c r="K387" s="353"/>
      <c r="L387" s="354"/>
      <c r="M387" s="38"/>
      <c r="N387" s="121"/>
      <c r="O387" s="71"/>
      <c r="P387" s="71"/>
      <c r="V387" s="193" t="s">
        <v>409</v>
      </c>
      <c r="W387" s="195" t="s">
        <v>410</v>
      </c>
      <c r="X387" s="195" t="s">
        <v>28</v>
      </c>
    </row>
    <row r="388" spans="1:24" s="57" customFormat="1" ht="30" customHeight="1">
      <c r="A388" s="349" t="s">
        <v>1506</v>
      </c>
      <c r="B388" s="350"/>
      <c r="C388" s="350"/>
      <c r="D388" s="350"/>
      <c r="E388" s="350"/>
      <c r="F388" s="350"/>
      <c r="G388" s="350"/>
      <c r="H388" s="350"/>
      <c r="I388" s="350"/>
      <c r="J388" s="350"/>
      <c r="K388" s="350"/>
      <c r="L388" s="351"/>
      <c r="M388" s="55"/>
      <c r="N388" s="56"/>
      <c r="V388" s="193" t="s">
        <v>411</v>
      </c>
      <c r="W388" s="194" t="s">
        <v>412</v>
      </c>
      <c r="X388" s="194" t="s">
        <v>28</v>
      </c>
    </row>
    <row r="389" spans="1:24" s="39" customFormat="1" ht="32.25" customHeight="1">
      <c r="A389" s="352" t="str">
        <f>"Iznos iz članka 1. ovog Ugovora Cesus će uplatiti Cesionaru u korist žiro računa broj HR"&amp;$J$38&amp;" kod banke "&amp;$C$38&amp;"."</f>
        <v>Iznos iz članka 1. ovog Ugovora Cesus će uplatiti Cesionaru u korist žiro računa broj HR kod banke .</v>
      </c>
      <c r="B389" s="384"/>
      <c r="C389" s="384"/>
      <c r="D389" s="384"/>
      <c r="E389" s="384"/>
      <c r="F389" s="384"/>
      <c r="G389" s="384"/>
      <c r="H389" s="384"/>
      <c r="I389" s="384"/>
      <c r="J389" s="384"/>
      <c r="K389" s="384"/>
      <c r="L389" s="385"/>
      <c r="M389" s="38"/>
      <c r="N389" s="44"/>
      <c r="V389" s="193" t="s">
        <v>413</v>
      </c>
      <c r="W389" s="195" t="s">
        <v>414</v>
      </c>
      <c r="X389" s="195" t="s">
        <v>28</v>
      </c>
    </row>
    <row r="390" spans="1:24" s="39" customFormat="1" ht="21.75" customHeight="1">
      <c r="A390" s="371" t="s">
        <v>1507</v>
      </c>
      <c r="B390" s="353"/>
      <c r="C390" s="353"/>
      <c r="D390" s="353"/>
      <c r="E390" s="353"/>
      <c r="F390" s="353"/>
      <c r="G390" s="353"/>
      <c r="H390" s="353"/>
      <c r="I390" s="353"/>
      <c r="J390" s="353"/>
      <c r="K390" s="353"/>
      <c r="L390" s="354"/>
      <c r="M390" s="38"/>
      <c r="N390" s="44"/>
      <c r="V390" s="193" t="s">
        <v>415</v>
      </c>
      <c r="W390" s="194" t="s">
        <v>416</v>
      </c>
      <c r="X390" s="194" t="s">
        <v>28</v>
      </c>
    </row>
    <row r="391" spans="1:24" s="57" customFormat="1" ht="30" customHeight="1">
      <c r="A391" s="355" t="s">
        <v>1508</v>
      </c>
      <c r="B391" s="356"/>
      <c r="C391" s="356"/>
      <c r="D391" s="356"/>
      <c r="E391" s="356"/>
      <c r="F391" s="356"/>
      <c r="G391" s="356"/>
      <c r="H391" s="356"/>
      <c r="I391" s="356"/>
      <c r="J391" s="356"/>
      <c r="K391" s="356"/>
      <c r="L391" s="357"/>
      <c r="M391" s="55"/>
      <c r="N391" s="56"/>
      <c r="V391" s="193" t="s">
        <v>417</v>
      </c>
      <c r="W391" s="195" t="s">
        <v>418</v>
      </c>
      <c r="X391" s="195" t="s">
        <v>28</v>
      </c>
    </row>
    <row r="392" spans="1:24" s="39" customFormat="1" ht="30" customHeight="1">
      <c r="A392" s="381" t="s">
        <v>1652</v>
      </c>
      <c r="B392" s="382"/>
      <c r="C392" s="382"/>
      <c r="D392" s="382"/>
      <c r="E392" s="382"/>
      <c r="F392" s="382"/>
      <c r="G392" s="382"/>
      <c r="H392" s="382"/>
      <c r="I392" s="382"/>
      <c r="J392" s="382"/>
      <c r="K392" s="382"/>
      <c r="L392" s="383"/>
      <c r="M392" s="38"/>
      <c r="N392" s="44"/>
      <c r="V392" s="193" t="s">
        <v>419</v>
      </c>
      <c r="W392" s="194" t="s">
        <v>420</v>
      </c>
      <c r="X392" s="194" t="s">
        <v>28</v>
      </c>
    </row>
    <row r="393" spans="1:24" s="39" customFormat="1" ht="30" customHeight="1">
      <c r="A393" s="355" t="s">
        <v>1509</v>
      </c>
      <c r="B393" s="356"/>
      <c r="C393" s="356"/>
      <c r="D393" s="356"/>
      <c r="E393" s="356"/>
      <c r="F393" s="356"/>
      <c r="G393" s="356"/>
      <c r="H393" s="356"/>
      <c r="I393" s="356"/>
      <c r="J393" s="356"/>
      <c r="K393" s="356"/>
      <c r="L393" s="357"/>
      <c r="M393" s="38"/>
      <c r="N393" s="44"/>
      <c r="V393" s="193" t="s">
        <v>421</v>
      </c>
      <c r="W393" s="195" t="s">
        <v>422</v>
      </c>
      <c r="X393" s="195" t="s">
        <v>28</v>
      </c>
    </row>
    <row r="394" spans="1:24" s="57" customFormat="1" ht="118.5" customHeight="1">
      <c r="A394" s="352" t="s">
        <v>1653</v>
      </c>
      <c r="B394" s="384"/>
      <c r="C394" s="384"/>
      <c r="D394" s="384"/>
      <c r="E394" s="384"/>
      <c r="F394" s="384"/>
      <c r="G394" s="384"/>
      <c r="H394" s="384"/>
      <c r="I394" s="384"/>
      <c r="J394" s="384"/>
      <c r="K394" s="384"/>
      <c r="L394" s="385"/>
      <c r="M394" s="55"/>
      <c r="N394" s="56"/>
      <c r="V394" s="193" t="s">
        <v>423</v>
      </c>
      <c r="W394" s="194" t="s">
        <v>424</v>
      </c>
      <c r="X394" s="194" t="s">
        <v>28</v>
      </c>
    </row>
    <row r="395" spans="1:24" s="39" customFormat="1" ht="30" customHeight="1">
      <c r="A395" s="355" t="s">
        <v>1510</v>
      </c>
      <c r="B395" s="356"/>
      <c r="C395" s="356"/>
      <c r="D395" s="356"/>
      <c r="E395" s="356"/>
      <c r="F395" s="356"/>
      <c r="G395" s="356"/>
      <c r="H395" s="356"/>
      <c r="I395" s="356"/>
      <c r="J395" s="356"/>
      <c r="K395" s="356"/>
      <c r="L395" s="357"/>
      <c r="M395" s="38"/>
      <c r="N395" s="44"/>
      <c r="V395" s="198" t="s">
        <v>425</v>
      </c>
      <c r="W395" s="195" t="s">
        <v>426</v>
      </c>
      <c r="X395" s="195" t="s">
        <v>28</v>
      </c>
    </row>
    <row r="396" spans="1:24" s="39" customFormat="1" ht="95.25" customHeight="1" thickBot="1">
      <c r="A396" s="346" t="s">
        <v>1511</v>
      </c>
      <c r="B396" s="347"/>
      <c r="C396" s="347"/>
      <c r="D396" s="347"/>
      <c r="E396" s="347"/>
      <c r="F396" s="347"/>
      <c r="G396" s="347"/>
      <c r="H396" s="347"/>
      <c r="I396" s="347"/>
      <c r="J396" s="347"/>
      <c r="K396" s="347"/>
      <c r="L396" s="348"/>
      <c r="M396" s="38"/>
      <c r="N396" s="44"/>
      <c r="V396" s="193" t="s">
        <v>427</v>
      </c>
      <c r="W396" s="194" t="s">
        <v>1770</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49" t="s">
        <v>1512</v>
      </c>
      <c r="B398" s="350"/>
      <c r="C398" s="350"/>
      <c r="D398" s="350"/>
      <c r="E398" s="350"/>
      <c r="F398" s="350"/>
      <c r="G398" s="350"/>
      <c r="H398" s="350"/>
      <c r="I398" s="350"/>
      <c r="J398" s="350"/>
      <c r="K398" s="350"/>
      <c r="L398" s="351"/>
      <c r="M398" s="55"/>
      <c r="N398" s="56"/>
      <c r="V398" s="193" t="s">
        <v>430</v>
      </c>
      <c r="W398" s="194" t="s">
        <v>431</v>
      </c>
      <c r="X398" s="194" t="s">
        <v>28</v>
      </c>
    </row>
    <row r="399" spans="1:24" s="39" customFormat="1" ht="141" customHeight="1">
      <c r="A399" s="352" t="s">
        <v>1676</v>
      </c>
      <c r="B399" s="353"/>
      <c r="C399" s="353"/>
      <c r="D399" s="353"/>
      <c r="E399" s="353"/>
      <c r="F399" s="353"/>
      <c r="G399" s="353"/>
      <c r="H399" s="353"/>
      <c r="I399" s="353"/>
      <c r="J399" s="353"/>
      <c r="K399" s="353"/>
      <c r="L399" s="354"/>
      <c r="M399" s="38"/>
      <c r="N399" s="44"/>
      <c r="V399" s="193" t="s">
        <v>432</v>
      </c>
      <c r="W399" s="195" t="s">
        <v>1771</v>
      </c>
      <c r="X399" s="195" t="s">
        <v>28</v>
      </c>
    </row>
    <row r="400" spans="1:24" s="39" customFormat="1" ht="29.25" customHeight="1">
      <c r="A400" s="355" t="s">
        <v>1513</v>
      </c>
      <c r="B400" s="356"/>
      <c r="C400" s="356"/>
      <c r="D400" s="356"/>
      <c r="E400" s="356"/>
      <c r="F400" s="356"/>
      <c r="G400" s="356"/>
      <c r="H400" s="356"/>
      <c r="I400" s="356"/>
      <c r="J400" s="356"/>
      <c r="K400" s="356"/>
      <c r="L400" s="357"/>
      <c r="M400" s="38"/>
      <c r="N400" s="44"/>
      <c r="V400" s="198" t="s">
        <v>433</v>
      </c>
      <c r="W400" s="194" t="s">
        <v>434</v>
      </c>
      <c r="X400" s="194" t="s">
        <v>28</v>
      </c>
    </row>
    <row r="401" spans="1:24" s="57" customFormat="1" ht="30" customHeight="1">
      <c r="A401" s="378" t="s">
        <v>1514</v>
      </c>
      <c r="B401" s="379"/>
      <c r="C401" s="379"/>
      <c r="D401" s="379"/>
      <c r="E401" s="379"/>
      <c r="F401" s="379"/>
      <c r="G401" s="379"/>
      <c r="H401" s="379"/>
      <c r="I401" s="379"/>
      <c r="J401" s="379"/>
      <c r="K401" s="379"/>
      <c r="L401" s="380"/>
      <c r="M401" s="55"/>
      <c r="N401" s="56"/>
      <c r="V401" s="198" t="s">
        <v>435</v>
      </c>
      <c r="W401" s="195" t="s">
        <v>436</v>
      </c>
      <c r="X401" s="195" t="s">
        <v>28</v>
      </c>
    </row>
    <row r="402" spans="1:24" s="39" customFormat="1" ht="30" customHeight="1">
      <c r="A402" s="355" t="s">
        <v>1515</v>
      </c>
      <c r="B402" s="356"/>
      <c r="C402" s="356"/>
      <c r="D402" s="356"/>
      <c r="E402" s="356"/>
      <c r="F402" s="356"/>
      <c r="G402" s="356"/>
      <c r="H402" s="356"/>
      <c r="I402" s="356"/>
      <c r="J402" s="356"/>
      <c r="K402" s="356"/>
      <c r="L402" s="357"/>
      <c r="M402" s="38"/>
      <c r="N402" s="44"/>
      <c r="V402" s="198" t="s">
        <v>437</v>
      </c>
      <c r="W402" s="194" t="s">
        <v>438</v>
      </c>
      <c r="X402" s="194" t="s">
        <v>28</v>
      </c>
    </row>
    <row r="403" spans="1:24" s="39" customFormat="1" ht="27.75" customHeight="1">
      <c r="A403" s="361" t="s">
        <v>1654</v>
      </c>
      <c r="B403" s="362"/>
      <c r="C403" s="362"/>
      <c r="D403" s="362"/>
      <c r="E403" s="362"/>
      <c r="F403" s="362"/>
      <c r="G403" s="362"/>
      <c r="H403" s="362"/>
      <c r="I403" s="362"/>
      <c r="J403" s="362"/>
      <c r="K403" s="362"/>
      <c r="L403" s="363"/>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364" t="s">
        <v>1516</v>
      </c>
      <c r="B405" s="365"/>
      <c r="C405" s="365"/>
      <c r="D405" s="365" t="s">
        <v>1518</v>
      </c>
      <c r="E405" s="365"/>
      <c r="F405" s="365"/>
      <c r="G405" s="365"/>
      <c r="H405" s="365"/>
      <c r="I405" s="365" t="s">
        <v>1519</v>
      </c>
      <c r="J405" s="365"/>
      <c r="K405" s="365"/>
      <c r="L405" s="366"/>
      <c r="M405" s="55"/>
      <c r="N405" s="56"/>
      <c r="V405" s="198" t="s">
        <v>443</v>
      </c>
      <c r="W405" s="195" t="s">
        <v>444</v>
      </c>
      <c r="X405" s="195" t="s">
        <v>28</v>
      </c>
    </row>
    <row r="406" spans="1:24" s="39" customFormat="1" ht="239.25" customHeight="1">
      <c r="A406" s="154" t="s">
        <v>1517</v>
      </c>
      <c r="B406" s="163"/>
      <c r="C406" s="53"/>
      <c r="D406" s="53"/>
      <c r="E406" s="53"/>
      <c r="F406" s="53"/>
      <c r="G406" s="53"/>
      <c r="H406" s="53"/>
      <c r="I406" s="53"/>
      <c r="J406" s="53"/>
      <c r="K406" s="53"/>
      <c r="L406" s="145"/>
      <c r="M406" s="38"/>
      <c r="N406" s="44"/>
      <c r="V406" s="197" t="s">
        <v>445</v>
      </c>
      <c r="W406" s="194" t="s">
        <v>1772</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2046</v>
      </c>
      <c r="W415" s="195" t="s">
        <v>461</v>
      </c>
      <c r="X415" s="195" t="s">
        <v>32</v>
      </c>
      <c r="Y415" s="84"/>
    </row>
    <row r="416" spans="19:25" ht="15">
      <c r="S416" s="3"/>
      <c r="T416" s="4"/>
      <c r="U416" s="4"/>
      <c r="V416" s="193" t="s">
        <v>2047</v>
      </c>
      <c r="W416" s="194" t="s">
        <v>461</v>
      </c>
      <c r="X416" s="194" t="s">
        <v>32</v>
      </c>
      <c r="Y416" s="3"/>
    </row>
    <row r="417" spans="19:25" ht="15">
      <c r="S417" s="5"/>
      <c r="T417" s="6"/>
      <c r="U417" s="6"/>
      <c r="V417" s="193" t="s">
        <v>2048</v>
      </c>
      <c r="W417" s="195" t="s">
        <v>461</v>
      </c>
      <c r="X417" s="195" t="s">
        <v>32</v>
      </c>
      <c r="Y417" s="84"/>
    </row>
    <row r="418" spans="19:25" ht="15">
      <c r="S418" s="3"/>
      <c r="T418" s="4"/>
      <c r="U418" s="4"/>
      <c r="V418" s="193" t="s">
        <v>2049</v>
      </c>
      <c r="W418" s="194" t="s">
        <v>461</v>
      </c>
      <c r="X418" s="194" t="s">
        <v>32</v>
      </c>
      <c r="Y418" s="3"/>
    </row>
    <row r="419" spans="19:25" ht="15">
      <c r="S419" s="5"/>
      <c r="T419" s="6"/>
      <c r="U419" s="6"/>
      <c r="V419" s="193" t="s">
        <v>2050</v>
      </c>
      <c r="W419" s="195" t="s">
        <v>461</v>
      </c>
      <c r="X419" s="195" t="s">
        <v>32</v>
      </c>
      <c r="Y419" s="84"/>
    </row>
    <row r="420" spans="19:25" ht="15">
      <c r="S420" s="3"/>
      <c r="T420" s="4"/>
      <c r="U420" s="4"/>
      <c r="V420" s="193" t="s">
        <v>2051</v>
      </c>
      <c r="W420" s="194" t="s">
        <v>461</v>
      </c>
      <c r="X420" s="194" t="s">
        <v>32</v>
      </c>
      <c r="Y420" s="3"/>
    </row>
    <row r="421" spans="19:25" ht="15">
      <c r="S421" s="5"/>
      <c r="T421" s="6"/>
      <c r="U421" s="6"/>
      <c r="V421" s="193" t="s">
        <v>2052</v>
      </c>
      <c r="W421" s="195" t="s">
        <v>461</v>
      </c>
      <c r="X421" s="195" t="s">
        <v>32</v>
      </c>
      <c r="Y421" s="84"/>
    </row>
    <row r="422" spans="19:25" ht="15">
      <c r="S422" s="3"/>
      <c r="T422" s="4"/>
      <c r="U422" s="4"/>
      <c r="V422" s="193" t="s">
        <v>2053</v>
      </c>
      <c r="W422" s="194" t="s">
        <v>461</v>
      </c>
      <c r="X422" s="194" t="s">
        <v>32</v>
      </c>
      <c r="Y422" s="3"/>
    </row>
    <row r="423" spans="19:25" ht="15">
      <c r="S423" s="5"/>
      <c r="T423" s="6"/>
      <c r="U423" s="6"/>
      <c r="V423" s="193" t="s">
        <v>2054</v>
      </c>
      <c r="W423" s="195" t="s">
        <v>461</v>
      </c>
      <c r="X423" s="195" t="s">
        <v>32</v>
      </c>
      <c r="Y423" s="84"/>
    </row>
    <row r="424" spans="19:25" ht="15">
      <c r="S424" s="3"/>
      <c r="T424" s="4"/>
      <c r="U424" s="4"/>
      <c r="V424" s="197" t="s">
        <v>462</v>
      </c>
      <c r="W424" s="194" t="s">
        <v>1773</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1774</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1775</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1776</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1777</v>
      </c>
      <c r="X445" s="195" t="s">
        <v>32</v>
      </c>
      <c r="Y445" s="84"/>
    </row>
    <row r="446" spans="19:25" ht="15">
      <c r="S446" s="3"/>
      <c r="T446" s="4"/>
      <c r="U446" s="4"/>
      <c r="V446" s="197" t="s">
        <v>501</v>
      </c>
      <c r="W446" s="194" t="s">
        <v>1778</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1779</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1780</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2055</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1781</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1782</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1783</v>
      </c>
      <c r="X475" s="195" t="s">
        <v>32</v>
      </c>
      <c r="Y475" s="84"/>
    </row>
    <row r="476" spans="19:25" ht="15">
      <c r="S476" s="3"/>
      <c r="T476" s="4"/>
      <c r="U476" s="4"/>
      <c r="V476" s="197" t="s">
        <v>553</v>
      </c>
      <c r="W476" s="194" t="s">
        <v>1784</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1785</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1786</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1787</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2056</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2057</v>
      </c>
      <c r="W490" s="194" t="s">
        <v>573</v>
      </c>
      <c r="X490" s="194" t="s">
        <v>37</v>
      </c>
      <c r="Y490" s="3"/>
    </row>
    <row r="491" spans="19:25" ht="15">
      <c r="S491" s="5"/>
      <c r="T491" s="6"/>
      <c r="U491" s="6"/>
      <c r="V491" s="193" t="s">
        <v>2058</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1788</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1789</v>
      </c>
      <c r="X524" s="194" t="s">
        <v>37</v>
      </c>
      <c r="Y524" s="3"/>
    </row>
    <row r="525" spans="19:25" ht="15">
      <c r="S525" s="5"/>
      <c r="T525" s="6"/>
      <c r="U525" s="6"/>
      <c r="V525" s="197" t="s">
        <v>2059</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2060</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1790</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1791</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1792</v>
      </c>
      <c r="X540" s="194" t="s">
        <v>37</v>
      </c>
      <c r="Y540" s="3"/>
    </row>
    <row r="541" spans="19:25" ht="15">
      <c r="S541" s="5"/>
      <c r="T541" s="6"/>
      <c r="U541" s="6"/>
      <c r="V541" s="193" t="s">
        <v>663</v>
      </c>
      <c r="W541" s="195" t="s">
        <v>664</v>
      </c>
      <c r="X541" s="195" t="s">
        <v>20</v>
      </c>
      <c r="Y541" s="84"/>
    </row>
    <row r="542" spans="19:25" ht="15">
      <c r="S542" s="3"/>
      <c r="T542" s="4"/>
      <c r="U542" s="4"/>
      <c r="V542" s="193" t="s">
        <v>2061</v>
      </c>
      <c r="W542" s="194" t="s">
        <v>664</v>
      </c>
      <c r="X542" s="194" t="s">
        <v>20</v>
      </c>
      <c r="Y542" s="3"/>
    </row>
    <row r="543" spans="19:25" ht="15">
      <c r="S543" s="5"/>
      <c r="T543" s="6"/>
      <c r="U543" s="6"/>
      <c r="V543" s="193" t="s">
        <v>665</v>
      </c>
      <c r="W543" s="195" t="s">
        <v>1793</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1794</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1795</v>
      </c>
      <c r="X559" s="195" t="s">
        <v>20</v>
      </c>
      <c r="Y559" s="84"/>
    </row>
    <row r="560" spans="19:25" ht="15">
      <c r="S560" s="3"/>
      <c r="T560" s="4"/>
      <c r="U560" s="4"/>
      <c r="V560" s="193" t="s">
        <v>696</v>
      </c>
      <c r="W560" s="194" t="s">
        <v>697</v>
      </c>
      <c r="X560" s="194" t="s">
        <v>21</v>
      </c>
      <c r="Y560" s="3"/>
    </row>
    <row r="561" spans="19:25" ht="15">
      <c r="S561" s="5"/>
      <c r="T561" s="6"/>
      <c r="U561" s="6"/>
      <c r="V561" s="193" t="s">
        <v>2062</v>
      </c>
      <c r="W561" s="195" t="s">
        <v>697</v>
      </c>
      <c r="X561" s="195" t="s">
        <v>21</v>
      </c>
      <c r="Y561" s="84"/>
    </row>
    <row r="562" spans="19:25" ht="15">
      <c r="S562" s="3"/>
      <c r="T562" s="4"/>
      <c r="U562" s="4"/>
      <c r="V562" s="193" t="s">
        <v>2063</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1705</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1796</v>
      </c>
      <c r="X578" s="194" t="s">
        <v>24</v>
      </c>
      <c r="Y578" s="3"/>
    </row>
    <row r="579" spans="19:25" ht="15">
      <c r="S579" s="5"/>
      <c r="T579" s="6"/>
      <c r="U579" s="6"/>
      <c r="V579" s="193" t="s">
        <v>2064</v>
      </c>
      <c r="W579" s="195" t="s">
        <v>1796</v>
      </c>
      <c r="X579" s="195" t="s">
        <v>24</v>
      </c>
      <c r="Y579" s="84"/>
    </row>
    <row r="580" spans="19:25" ht="15">
      <c r="S580" s="3"/>
      <c r="T580" s="4"/>
      <c r="U580" s="4"/>
      <c r="V580" s="193" t="s">
        <v>2065</v>
      </c>
      <c r="W580" s="194" t="s">
        <v>1796</v>
      </c>
      <c r="X580" s="194" t="s">
        <v>24</v>
      </c>
      <c r="Y580" s="3"/>
    </row>
    <row r="581" spans="19:25" ht="15">
      <c r="S581" s="5"/>
      <c r="T581" s="6"/>
      <c r="U581" s="6"/>
      <c r="V581" s="193" t="s">
        <v>2066</v>
      </c>
      <c r="W581" s="195" t="s">
        <v>1796</v>
      </c>
      <c r="X581" s="195" t="s">
        <v>24</v>
      </c>
      <c r="Y581" s="84"/>
    </row>
    <row r="582" spans="19:25" ht="15">
      <c r="S582" s="3"/>
      <c r="T582" s="4"/>
      <c r="U582" s="4"/>
      <c r="V582" s="193" t="s">
        <v>2067</v>
      </c>
      <c r="W582" s="194" t="s">
        <v>1796</v>
      </c>
      <c r="X582" s="194" t="s">
        <v>24</v>
      </c>
      <c r="Y582" s="3"/>
    </row>
    <row r="583" spans="19:25" ht="15">
      <c r="S583" s="5"/>
      <c r="T583" s="6"/>
      <c r="U583" s="6"/>
      <c r="V583" s="193" t="s">
        <v>728</v>
      </c>
      <c r="W583" s="195" t="s">
        <v>1796</v>
      </c>
      <c r="X583" s="195" t="s">
        <v>24</v>
      </c>
      <c r="Y583" s="84"/>
    </row>
    <row r="584" spans="19:25" ht="15">
      <c r="S584" s="3"/>
      <c r="T584" s="4"/>
      <c r="U584" s="4"/>
      <c r="V584" s="193" t="s">
        <v>729</v>
      </c>
      <c r="W584" s="194" t="s">
        <v>1796</v>
      </c>
      <c r="X584" s="194" t="s">
        <v>24</v>
      </c>
      <c r="Y584" s="3"/>
    </row>
    <row r="585" spans="19:25" ht="15">
      <c r="S585" s="5"/>
      <c r="T585" s="6"/>
      <c r="U585" s="6"/>
      <c r="V585" s="193" t="s">
        <v>730</v>
      </c>
      <c r="W585" s="195" t="s">
        <v>731</v>
      </c>
      <c r="X585" s="195" t="s">
        <v>24</v>
      </c>
      <c r="Y585" s="84"/>
    </row>
    <row r="586" spans="19:25" ht="15">
      <c r="S586" s="3"/>
      <c r="T586" s="4"/>
      <c r="U586" s="4"/>
      <c r="V586" s="193" t="s">
        <v>2068</v>
      </c>
      <c r="W586" s="194" t="s">
        <v>1796</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1797</v>
      </c>
      <c r="X594" s="194" t="s">
        <v>24</v>
      </c>
      <c r="Y594" s="3"/>
    </row>
    <row r="595" spans="19:25" ht="15">
      <c r="S595" s="5"/>
      <c r="T595" s="6"/>
      <c r="U595" s="6"/>
      <c r="V595" s="197" t="s">
        <v>747</v>
      </c>
      <c r="W595" s="195" t="s">
        <v>1798</v>
      </c>
      <c r="X595" s="195" t="s">
        <v>24</v>
      </c>
      <c r="Y595" s="84"/>
    </row>
    <row r="596" spans="19:25" ht="15">
      <c r="S596" s="3"/>
      <c r="T596" s="4"/>
      <c r="U596" s="4"/>
      <c r="V596" s="197" t="s">
        <v>748</v>
      </c>
      <c r="W596" s="194" t="s">
        <v>1799</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1800</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1801</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1802</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1803</v>
      </c>
      <c r="X608" s="194" t="s">
        <v>24</v>
      </c>
      <c r="Y608" s="3"/>
    </row>
    <row r="609" spans="19:25" ht="15">
      <c r="S609" s="5"/>
      <c r="T609" s="6"/>
      <c r="U609" s="6"/>
      <c r="V609" s="193" t="s">
        <v>769</v>
      </c>
      <c r="W609" s="195" t="s">
        <v>1804</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1805</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1806</v>
      </c>
      <c r="X617" s="195" t="s">
        <v>24</v>
      </c>
      <c r="Y617" s="84"/>
    </row>
    <row r="618" spans="19:25" ht="15">
      <c r="S618" s="3"/>
      <c r="T618" s="4"/>
      <c r="U618" s="4"/>
      <c r="V618" s="193" t="s">
        <v>784</v>
      </c>
      <c r="W618" s="194" t="s">
        <v>785</v>
      </c>
      <c r="X618" s="194" t="s">
        <v>43</v>
      </c>
      <c r="Y618" s="3"/>
    </row>
    <row r="619" spans="19:25" ht="15">
      <c r="S619" s="5"/>
      <c r="T619" s="6"/>
      <c r="U619" s="6"/>
      <c r="V619" s="193" t="s">
        <v>2069</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1807</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1808</v>
      </c>
      <c r="X626" s="194" t="s">
        <v>43</v>
      </c>
      <c r="Y626" s="3"/>
    </row>
    <row r="627" spans="19:25" ht="15">
      <c r="S627" s="5"/>
      <c r="T627" s="6"/>
      <c r="U627" s="6"/>
      <c r="V627" s="193" t="s">
        <v>2070</v>
      </c>
      <c r="W627" s="195" t="s">
        <v>1809</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1810</v>
      </c>
      <c r="X631" s="195" t="s">
        <v>43</v>
      </c>
      <c r="Y631" s="84"/>
    </row>
    <row r="632" spans="19:25" ht="15">
      <c r="S632" s="3"/>
      <c r="T632" s="4"/>
      <c r="U632" s="4"/>
      <c r="V632" s="193" t="s">
        <v>805</v>
      </c>
      <c r="W632" s="194" t="s">
        <v>1811</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1812</v>
      </c>
      <c r="X636" s="194" t="s">
        <v>43</v>
      </c>
      <c r="Y636" s="3"/>
    </row>
    <row r="637" spans="19:25" ht="15">
      <c r="S637" s="5"/>
      <c r="T637" s="6"/>
      <c r="U637" s="6"/>
      <c r="V637" s="193" t="s">
        <v>813</v>
      </c>
      <c r="W637" s="195" t="s">
        <v>1813</v>
      </c>
      <c r="X637" s="195" t="s">
        <v>43</v>
      </c>
      <c r="Y637" s="84"/>
    </row>
    <row r="638" spans="19:25" ht="15">
      <c r="S638" s="3"/>
      <c r="T638" s="4"/>
      <c r="U638" s="4"/>
      <c r="V638" s="193" t="s">
        <v>814</v>
      </c>
      <c r="W638" s="194" t="s">
        <v>1814</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1815</v>
      </c>
      <c r="Y640" s="3"/>
    </row>
    <row r="641" spans="19:25" ht="15">
      <c r="S641" s="5"/>
      <c r="T641" s="6"/>
      <c r="U641" s="6"/>
      <c r="V641" s="193" t="s">
        <v>2071</v>
      </c>
      <c r="W641" s="195" t="s">
        <v>818</v>
      </c>
      <c r="X641" s="195" t="s">
        <v>1815</v>
      </c>
      <c r="Y641" s="84"/>
    </row>
    <row r="642" spans="19:25" ht="15">
      <c r="S642" s="3"/>
      <c r="T642" s="4"/>
      <c r="U642" s="4"/>
      <c r="V642" s="193" t="s">
        <v>2072</v>
      </c>
      <c r="W642" s="194" t="s">
        <v>818</v>
      </c>
      <c r="X642" s="194" t="s">
        <v>1815</v>
      </c>
      <c r="Y642" s="3"/>
    </row>
    <row r="643" spans="19:25" ht="15">
      <c r="S643" s="5"/>
      <c r="T643" s="6"/>
      <c r="U643" s="6"/>
      <c r="V643" s="193" t="s">
        <v>2073</v>
      </c>
      <c r="W643" s="195" t="s">
        <v>818</v>
      </c>
      <c r="X643" s="195" t="s">
        <v>1815</v>
      </c>
      <c r="Y643" s="84"/>
    </row>
    <row r="644" spans="19:25" ht="15">
      <c r="S644" s="3"/>
      <c r="T644" s="4"/>
      <c r="U644" s="4"/>
      <c r="V644" s="193" t="s">
        <v>819</v>
      </c>
      <c r="W644" s="194" t="s">
        <v>820</v>
      </c>
      <c r="X644" s="194" t="s">
        <v>1815</v>
      </c>
      <c r="Y644" s="3"/>
    </row>
    <row r="645" spans="19:25" ht="15">
      <c r="S645" s="5"/>
      <c r="T645" s="6"/>
      <c r="U645" s="6"/>
      <c r="V645" s="193" t="s">
        <v>821</v>
      </c>
      <c r="W645" s="195" t="s">
        <v>1816</v>
      </c>
      <c r="X645" s="195" t="s">
        <v>1815</v>
      </c>
      <c r="Y645" s="84"/>
    </row>
    <row r="646" spans="19:25" ht="15">
      <c r="S646" s="3"/>
      <c r="T646" s="4"/>
      <c r="U646" s="4"/>
      <c r="V646" s="193" t="s">
        <v>822</v>
      </c>
      <c r="W646" s="194" t="s">
        <v>823</v>
      </c>
      <c r="X646" s="194" t="s">
        <v>1815</v>
      </c>
      <c r="Y646" s="3"/>
    </row>
    <row r="647" spans="19:25" ht="15">
      <c r="S647" s="5"/>
      <c r="T647" s="6"/>
      <c r="U647" s="6"/>
      <c r="V647" s="193" t="s">
        <v>824</v>
      </c>
      <c r="W647" s="195" t="s">
        <v>825</v>
      </c>
      <c r="X647" s="195" t="s">
        <v>1815</v>
      </c>
      <c r="Y647" s="84"/>
    </row>
    <row r="648" spans="19:25" ht="15">
      <c r="S648" s="3"/>
      <c r="T648" s="4"/>
      <c r="U648" s="4"/>
      <c r="V648" s="193" t="s">
        <v>826</v>
      </c>
      <c r="W648" s="194" t="s">
        <v>827</v>
      </c>
      <c r="X648" s="194" t="s">
        <v>1815</v>
      </c>
      <c r="Y648" s="3"/>
    </row>
    <row r="649" spans="19:25" ht="15">
      <c r="S649" s="5"/>
      <c r="T649" s="6"/>
      <c r="U649" s="6"/>
      <c r="V649" s="193" t="s">
        <v>828</v>
      </c>
      <c r="W649" s="195" t="s">
        <v>829</v>
      </c>
      <c r="X649" s="195" t="s">
        <v>1815</v>
      </c>
      <c r="Y649" s="84"/>
    </row>
    <row r="650" spans="19:25" ht="15">
      <c r="S650" s="3"/>
      <c r="T650" s="4"/>
      <c r="U650" s="4"/>
      <c r="V650" s="193" t="s">
        <v>830</v>
      </c>
      <c r="W650" s="194" t="s">
        <v>831</v>
      </c>
      <c r="X650" s="194" t="s">
        <v>1815</v>
      </c>
      <c r="Y650" s="3"/>
    </row>
    <row r="651" spans="19:25" ht="15">
      <c r="S651" s="5"/>
      <c r="T651" s="6"/>
      <c r="U651" s="6"/>
      <c r="V651" s="197" t="s">
        <v>832</v>
      </c>
      <c r="W651" s="195" t="s">
        <v>833</v>
      </c>
      <c r="X651" s="195" t="s">
        <v>1815</v>
      </c>
      <c r="Y651" s="84"/>
    </row>
    <row r="652" spans="19:25" ht="15">
      <c r="S652" s="3"/>
      <c r="T652" s="4"/>
      <c r="U652" s="4"/>
      <c r="V652" s="193" t="s">
        <v>834</v>
      </c>
      <c r="W652" s="194" t="s">
        <v>835</v>
      </c>
      <c r="X652" s="194" t="s">
        <v>1815</v>
      </c>
      <c r="Y652" s="3"/>
    </row>
    <row r="653" spans="19:25" ht="15">
      <c r="S653" s="5"/>
      <c r="T653" s="6"/>
      <c r="U653" s="6"/>
      <c r="V653" s="193" t="s">
        <v>2074</v>
      </c>
      <c r="W653" s="195" t="s">
        <v>1817</v>
      </c>
      <c r="X653" s="195" t="s">
        <v>1815</v>
      </c>
      <c r="Y653" s="84"/>
    </row>
    <row r="654" spans="19:25" ht="15">
      <c r="S654" s="3"/>
      <c r="T654" s="4"/>
      <c r="U654" s="4"/>
      <c r="V654" s="193" t="s">
        <v>836</v>
      </c>
      <c r="W654" s="194" t="s">
        <v>1818</v>
      </c>
      <c r="X654" s="194" t="s">
        <v>1815</v>
      </c>
      <c r="Y654" s="3"/>
    </row>
    <row r="655" spans="19:25" ht="15">
      <c r="S655" s="5"/>
      <c r="T655" s="6"/>
      <c r="U655" s="6"/>
      <c r="V655" s="193" t="s">
        <v>837</v>
      </c>
      <c r="W655" s="195" t="s">
        <v>1819</v>
      </c>
      <c r="X655" s="195" t="s">
        <v>1815</v>
      </c>
      <c r="Y655" s="84"/>
    </row>
    <row r="656" spans="19:25" ht="15">
      <c r="S656" s="3"/>
      <c r="T656" s="4"/>
      <c r="U656" s="4"/>
      <c r="V656" s="196" t="s">
        <v>838</v>
      </c>
      <c r="W656" s="194" t="s">
        <v>1820</v>
      </c>
      <c r="X656" s="194" t="s">
        <v>1815</v>
      </c>
      <c r="Y656" s="3"/>
    </row>
    <row r="657" spans="19:25" ht="15">
      <c r="S657" s="5"/>
      <c r="T657" s="6"/>
      <c r="U657" s="6"/>
      <c r="V657" s="193" t="s">
        <v>839</v>
      </c>
      <c r="W657" s="195" t="s">
        <v>1821</v>
      </c>
      <c r="X657" s="195" t="s">
        <v>1815</v>
      </c>
      <c r="Y657" s="84"/>
    </row>
    <row r="658" spans="19:25" ht="15">
      <c r="S658" s="3"/>
      <c r="T658" s="4"/>
      <c r="U658" s="4"/>
      <c r="V658" s="193" t="s">
        <v>2075</v>
      </c>
      <c r="W658" s="194" t="s">
        <v>1822</v>
      </c>
      <c r="X658" s="194" t="s">
        <v>1815</v>
      </c>
      <c r="Y658" s="3"/>
    </row>
    <row r="659" spans="19:25" ht="15">
      <c r="S659" s="5"/>
      <c r="T659" s="6"/>
      <c r="U659" s="6"/>
      <c r="V659" s="193" t="s">
        <v>840</v>
      </c>
      <c r="W659" s="195" t="s">
        <v>1823</v>
      </c>
      <c r="X659" s="195" t="s">
        <v>1815</v>
      </c>
      <c r="Y659" s="84"/>
    </row>
    <row r="660" spans="19:25" ht="15">
      <c r="S660" s="3"/>
      <c r="T660" s="4"/>
      <c r="U660" s="4"/>
      <c r="V660" s="193" t="s">
        <v>2076</v>
      </c>
      <c r="W660" s="194" t="s">
        <v>1824</v>
      </c>
      <c r="X660" s="194" t="s">
        <v>1815</v>
      </c>
      <c r="Y660" s="3"/>
    </row>
    <row r="661" spans="19:25" ht="15">
      <c r="S661" s="5"/>
      <c r="T661" s="6"/>
      <c r="U661" s="6"/>
      <c r="V661" s="193" t="s">
        <v>841</v>
      </c>
      <c r="W661" s="195" t="s">
        <v>842</v>
      </c>
      <c r="X661" s="195" t="s">
        <v>1815</v>
      </c>
      <c r="Y661" s="84"/>
    </row>
    <row r="662" spans="19:25" ht="15">
      <c r="S662" s="3"/>
      <c r="T662" s="4"/>
      <c r="U662" s="4"/>
      <c r="V662" s="193" t="s">
        <v>843</v>
      </c>
      <c r="W662" s="194" t="s">
        <v>1825</v>
      </c>
      <c r="X662" s="194" t="s">
        <v>1815</v>
      </c>
      <c r="Y662" s="3"/>
    </row>
    <row r="663" spans="19:25" ht="15">
      <c r="S663" s="5"/>
      <c r="T663" s="6"/>
      <c r="U663" s="6"/>
      <c r="V663" s="193" t="s">
        <v>844</v>
      </c>
      <c r="W663" s="195" t="s">
        <v>1826</v>
      </c>
      <c r="X663" s="195" t="s">
        <v>1815</v>
      </c>
      <c r="Y663" s="84"/>
    </row>
    <row r="664" spans="19:25" ht="15">
      <c r="S664" s="3"/>
      <c r="T664" s="4"/>
      <c r="U664" s="4"/>
      <c r="V664" s="193" t="s">
        <v>845</v>
      </c>
      <c r="W664" s="194" t="s">
        <v>1827</v>
      </c>
      <c r="X664" s="194" t="s">
        <v>1815</v>
      </c>
      <c r="Y664" s="3"/>
    </row>
    <row r="665" spans="19:25" ht="15">
      <c r="S665" s="5"/>
      <c r="T665" s="6"/>
      <c r="U665" s="6"/>
      <c r="V665" s="193" t="s">
        <v>846</v>
      </c>
      <c r="W665" s="195" t="s">
        <v>847</v>
      </c>
      <c r="X665" s="195" t="s">
        <v>1815</v>
      </c>
      <c r="Y665" s="84"/>
    </row>
    <row r="666" spans="19:25" ht="15">
      <c r="S666" s="3"/>
      <c r="T666" s="4"/>
      <c r="U666" s="4"/>
      <c r="V666" s="193" t="s">
        <v>848</v>
      </c>
      <c r="W666" s="194" t="s">
        <v>849</v>
      </c>
      <c r="X666" s="194" t="s">
        <v>1815</v>
      </c>
      <c r="Y666" s="3"/>
    </row>
    <row r="667" spans="19:25" ht="15">
      <c r="S667" s="5"/>
      <c r="T667" s="6"/>
      <c r="U667" s="6"/>
      <c r="V667" s="193" t="s">
        <v>850</v>
      </c>
      <c r="W667" s="195" t="s">
        <v>851</v>
      </c>
      <c r="X667" s="195" t="s">
        <v>1815</v>
      </c>
      <c r="Y667" s="84"/>
    </row>
    <row r="668" spans="19:25" ht="15">
      <c r="S668" s="3"/>
      <c r="T668" s="4"/>
      <c r="U668" s="4"/>
      <c r="V668" s="193" t="s">
        <v>852</v>
      </c>
      <c r="W668" s="194" t="s">
        <v>853</v>
      </c>
      <c r="X668" s="194" t="s">
        <v>1815</v>
      </c>
      <c r="Y668" s="3"/>
    </row>
    <row r="669" spans="19:25" ht="15">
      <c r="S669" s="5"/>
      <c r="T669" s="6"/>
      <c r="U669" s="6"/>
      <c r="V669" s="197" t="s">
        <v>854</v>
      </c>
      <c r="W669" s="195" t="s">
        <v>1828</v>
      </c>
      <c r="X669" s="195" t="s">
        <v>1815</v>
      </c>
      <c r="Y669" s="84"/>
    </row>
    <row r="670" spans="19:25" ht="15">
      <c r="S670" s="3"/>
      <c r="T670" s="4"/>
      <c r="U670" s="4"/>
      <c r="V670" s="196" t="s">
        <v>855</v>
      </c>
      <c r="W670" s="194" t="s">
        <v>856</v>
      </c>
      <c r="X670" s="194" t="s">
        <v>1815</v>
      </c>
      <c r="Y670" s="3"/>
    </row>
    <row r="671" spans="19:25" ht="15">
      <c r="S671" s="5"/>
      <c r="T671" s="6"/>
      <c r="U671" s="6"/>
      <c r="V671" s="197" t="s">
        <v>857</v>
      </c>
      <c r="W671" s="195" t="s">
        <v>858</v>
      </c>
      <c r="X671" s="195" t="s">
        <v>1815</v>
      </c>
      <c r="Y671" s="84"/>
    </row>
    <row r="672" spans="19:25" ht="15">
      <c r="S672" s="3"/>
      <c r="T672" s="4"/>
      <c r="U672" s="4"/>
      <c r="V672" s="193" t="s">
        <v>859</v>
      </c>
      <c r="W672" s="194" t="s">
        <v>860</v>
      </c>
      <c r="X672" s="194" t="s">
        <v>13</v>
      </c>
      <c r="Y672" s="3"/>
    </row>
    <row r="673" spans="19:25" ht="15">
      <c r="S673" s="5"/>
      <c r="T673" s="6"/>
      <c r="U673" s="6"/>
      <c r="V673" s="193" t="s">
        <v>2077</v>
      </c>
      <c r="W673" s="195" t="s">
        <v>860</v>
      </c>
      <c r="X673" s="195" t="s">
        <v>13</v>
      </c>
      <c r="Y673" s="84"/>
    </row>
    <row r="674" spans="19:25" ht="15">
      <c r="S674" s="3"/>
      <c r="T674" s="4"/>
      <c r="U674" s="4"/>
      <c r="V674" s="193" t="s">
        <v>2078</v>
      </c>
      <c r="W674" s="194" t="s">
        <v>860</v>
      </c>
      <c r="X674" s="194" t="s">
        <v>13</v>
      </c>
      <c r="Y674" s="3"/>
    </row>
    <row r="675" spans="19:25" ht="15">
      <c r="S675" s="5"/>
      <c r="T675" s="6"/>
      <c r="U675" s="6"/>
      <c r="V675" s="197" t="s">
        <v>861</v>
      </c>
      <c r="W675" s="195" t="s">
        <v>1829</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1830</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2079</v>
      </c>
      <c r="W683" s="195" t="s">
        <v>1831</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1832</v>
      </c>
      <c r="X687" s="195" t="s">
        <v>13</v>
      </c>
      <c r="Y687" s="84"/>
    </row>
    <row r="688" spans="19:25" ht="15">
      <c r="S688" s="3"/>
      <c r="T688" s="4"/>
      <c r="U688" s="4"/>
      <c r="V688" s="197" t="s">
        <v>2080</v>
      </c>
      <c r="W688" s="194" t="s">
        <v>1833</v>
      </c>
      <c r="X688" s="194" t="s">
        <v>13</v>
      </c>
      <c r="Y688" s="3"/>
    </row>
    <row r="689" spans="19:25" ht="15">
      <c r="S689" s="5"/>
      <c r="T689" s="6"/>
      <c r="U689" s="6"/>
      <c r="V689" s="193" t="s">
        <v>882</v>
      </c>
      <c r="W689" s="195" t="s">
        <v>1834</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1835</v>
      </c>
      <c r="X693" s="195" t="s">
        <v>13</v>
      </c>
      <c r="Y693" s="84"/>
    </row>
    <row r="694" spans="19:25" ht="15">
      <c r="S694" s="3"/>
      <c r="T694" s="4"/>
      <c r="U694" s="4"/>
      <c r="V694" s="193" t="s">
        <v>890</v>
      </c>
      <c r="W694" s="194" t="s">
        <v>1836</v>
      </c>
      <c r="X694" s="194" t="s">
        <v>13</v>
      </c>
      <c r="Y694" s="3"/>
    </row>
    <row r="695" spans="19:25" ht="15">
      <c r="S695" s="5"/>
      <c r="T695" s="6"/>
      <c r="U695" s="6"/>
      <c r="V695" s="193" t="s">
        <v>891</v>
      </c>
      <c r="W695" s="195" t="s">
        <v>892</v>
      </c>
      <c r="X695" s="195" t="s">
        <v>13</v>
      </c>
      <c r="Y695" s="84"/>
    </row>
    <row r="696" spans="19:25" ht="15">
      <c r="S696" s="3"/>
      <c r="T696" s="4"/>
      <c r="U696" s="4"/>
      <c r="V696" s="193" t="s">
        <v>2081</v>
      </c>
      <c r="W696" s="194" t="s">
        <v>1837</v>
      </c>
      <c r="X696" s="194" t="s">
        <v>13</v>
      </c>
      <c r="Y696" s="3"/>
    </row>
    <row r="697" spans="19:25" ht="15">
      <c r="S697" s="5"/>
      <c r="T697" s="6"/>
      <c r="U697" s="6"/>
      <c r="V697" s="197" t="s">
        <v>893</v>
      </c>
      <c r="W697" s="195" t="s">
        <v>1838</v>
      </c>
      <c r="X697" s="195" t="s">
        <v>13</v>
      </c>
      <c r="Y697" s="84"/>
    </row>
    <row r="698" spans="19:25" ht="15">
      <c r="S698" s="3"/>
      <c r="T698" s="4"/>
      <c r="U698" s="4"/>
      <c r="V698" s="193" t="s">
        <v>894</v>
      </c>
      <c r="W698" s="194" t="s">
        <v>1839</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1840</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2082</v>
      </c>
      <c r="W706" s="194" t="s">
        <v>905</v>
      </c>
      <c r="X706" s="194" t="s">
        <v>6</v>
      </c>
      <c r="Y706" s="3"/>
    </row>
    <row r="707" spans="19:25" ht="15">
      <c r="S707" s="5"/>
      <c r="T707" s="6"/>
      <c r="U707" s="6"/>
      <c r="V707" s="193" t="s">
        <v>2083</v>
      </c>
      <c r="W707" s="195" t="s">
        <v>905</v>
      </c>
      <c r="X707" s="195" t="s">
        <v>6</v>
      </c>
      <c r="Y707" s="84"/>
    </row>
    <row r="708" spans="19:25" ht="15">
      <c r="S708" s="3"/>
      <c r="T708" s="4"/>
      <c r="U708" s="4"/>
      <c r="V708" s="193" t="s">
        <v>2084</v>
      </c>
      <c r="W708" s="194" t="s">
        <v>905</v>
      </c>
      <c r="X708" s="194" t="s">
        <v>6</v>
      </c>
      <c r="Y708" s="3"/>
    </row>
    <row r="709" spans="19:25" ht="15">
      <c r="S709" s="5"/>
      <c r="T709" s="6"/>
      <c r="U709" s="6"/>
      <c r="V709" s="193" t="s">
        <v>907</v>
      </c>
      <c r="W709" s="195" t="s">
        <v>1841</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1842</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2085</v>
      </c>
      <c r="W720" s="194" t="s">
        <v>1843</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1844</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2086</v>
      </c>
      <c r="W726" s="194" t="s">
        <v>1845</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1846</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1847</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1848</v>
      </c>
      <c r="X733" s="195" t="s">
        <v>6</v>
      </c>
      <c r="Y733" s="84"/>
    </row>
    <row r="734" spans="19:25" ht="15">
      <c r="S734" s="3"/>
      <c r="T734" s="4"/>
      <c r="U734" s="4"/>
      <c r="V734" s="193" t="s">
        <v>946</v>
      </c>
      <c r="W734" s="194" t="s">
        <v>947</v>
      </c>
      <c r="X734" s="194" t="s">
        <v>8</v>
      </c>
      <c r="Y734" s="3"/>
    </row>
    <row r="735" spans="19:25" ht="15">
      <c r="S735" s="5"/>
      <c r="T735" s="6"/>
      <c r="U735" s="6"/>
      <c r="V735" s="193" t="s">
        <v>2087</v>
      </c>
      <c r="W735" s="195" t="s">
        <v>947</v>
      </c>
      <c r="X735" s="195" t="s">
        <v>8</v>
      </c>
      <c r="Y735" s="84"/>
    </row>
    <row r="736" spans="19:25" ht="15">
      <c r="S736" s="3"/>
      <c r="T736" s="4"/>
      <c r="U736" s="4"/>
      <c r="V736" s="193" t="s">
        <v>2088</v>
      </c>
      <c r="W736" s="194" t="s">
        <v>947</v>
      </c>
      <c r="X736" s="194" t="s">
        <v>8</v>
      </c>
      <c r="Y736" s="3"/>
    </row>
    <row r="737" spans="19:25" ht="15">
      <c r="S737" s="5"/>
      <c r="T737" s="6"/>
      <c r="U737" s="6"/>
      <c r="V737" s="193" t="s">
        <v>2089</v>
      </c>
      <c r="W737" s="195" t="s">
        <v>947</v>
      </c>
      <c r="X737" s="195" t="s">
        <v>8</v>
      </c>
      <c r="Y737" s="84"/>
    </row>
    <row r="738" spans="19:25" ht="15">
      <c r="S738" s="3"/>
      <c r="T738" s="4"/>
      <c r="U738" s="4"/>
      <c r="V738" s="193" t="s">
        <v>2090</v>
      </c>
      <c r="W738" s="194" t="s">
        <v>947</v>
      </c>
      <c r="X738" s="194" t="s">
        <v>8</v>
      </c>
      <c r="Y738" s="3"/>
    </row>
    <row r="739" spans="19:25" ht="15">
      <c r="S739" s="5"/>
      <c r="T739" s="6"/>
      <c r="U739" s="6"/>
      <c r="V739" s="193" t="s">
        <v>2091</v>
      </c>
      <c r="W739" s="195" t="s">
        <v>947</v>
      </c>
      <c r="X739" s="195" t="s">
        <v>8</v>
      </c>
      <c r="Y739" s="84"/>
    </row>
    <row r="740" spans="19:25" ht="15">
      <c r="S740" s="3"/>
      <c r="T740" s="4"/>
      <c r="U740" s="4"/>
      <c r="V740" s="193" t="s">
        <v>2092</v>
      </c>
      <c r="W740" s="194" t="s">
        <v>947</v>
      </c>
      <c r="X740" s="194" t="s">
        <v>8</v>
      </c>
      <c r="Y740" s="3"/>
    </row>
    <row r="741" spans="19:25" ht="15">
      <c r="S741" s="5"/>
      <c r="T741" s="6"/>
      <c r="U741" s="6"/>
      <c r="V741" s="193" t="s">
        <v>948</v>
      </c>
      <c r="W741" s="195" t="s">
        <v>1849</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1850</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1851</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1852</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1853</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1854</v>
      </c>
      <c r="X769" s="195" t="s">
        <v>11</v>
      </c>
      <c r="Y769" s="84"/>
    </row>
    <row r="770" spans="19:25" ht="15">
      <c r="S770" s="3"/>
      <c r="T770" s="4"/>
      <c r="U770" s="4"/>
      <c r="V770" s="193" t="s">
        <v>2093</v>
      </c>
      <c r="W770" s="194" t="s">
        <v>993</v>
      </c>
      <c r="X770" s="194" t="s">
        <v>11</v>
      </c>
      <c r="Y770" s="3"/>
    </row>
    <row r="771" spans="19:25" ht="15">
      <c r="S771" s="5"/>
      <c r="T771" s="6"/>
      <c r="U771" s="6"/>
      <c r="V771" s="193" t="s">
        <v>2094</v>
      </c>
      <c r="W771" s="195" t="s">
        <v>993</v>
      </c>
      <c r="X771" s="195" t="s">
        <v>11</v>
      </c>
      <c r="Y771" s="84"/>
    </row>
    <row r="772" spans="19:25" ht="15">
      <c r="S772" s="3"/>
      <c r="T772" s="4"/>
      <c r="U772" s="4"/>
      <c r="V772" s="193" t="s">
        <v>2095</v>
      </c>
      <c r="W772" s="194" t="s">
        <v>1855</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1856</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1857</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1858</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1859</v>
      </c>
      <c r="X790" s="194" t="s">
        <v>11</v>
      </c>
      <c r="Y790" s="3"/>
    </row>
    <row r="791" spans="19:25" ht="15">
      <c r="S791" s="5"/>
      <c r="T791" s="6"/>
      <c r="U791" s="6"/>
      <c r="V791" s="193" t="s">
        <v>1032</v>
      </c>
      <c r="W791" s="195" t="s">
        <v>1860</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1861</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1862</v>
      </c>
      <c r="X797" s="195" t="s">
        <v>2</v>
      </c>
      <c r="Y797" s="84"/>
    </row>
    <row r="798" spans="19:25" ht="15">
      <c r="S798" s="3"/>
      <c r="T798" s="4"/>
      <c r="U798" s="4"/>
      <c r="V798" s="193" t="s">
        <v>1043</v>
      </c>
      <c r="W798" s="194" t="s">
        <v>1044</v>
      </c>
      <c r="X798" s="194" t="s">
        <v>2</v>
      </c>
      <c r="Y798" s="3"/>
    </row>
    <row r="799" spans="19:25" ht="15">
      <c r="S799" s="5"/>
      <c r="T799" s="6"/>
      <c r="U799" s="6"/>
      <c r="V799" s="193" t="s">
        <v>2096</v>
      </c>
      <c r="W799" s="195" t="s">
        <v>1863</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1864</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1865</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1866</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1867</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1868</v>
      </c>
      <c r="X810" s="194" t="s">
        <v>2</v>
      </c>
      <c r="Y810" s="3"/>
    </row>
    <row r="811" spans="19:25" ht="15">
      <c r="S811" s="5"/>
      <c r="T811" s="6"/>
      <c r="U811" s="6"/>
      <c r="V811" s="193" t="s">
        <v>1062</v>
      </c>
      <c r="W811" s="195" t="s">
        <v>1869</v>
      </c>
      <c r="X811" s="195" t="s">
        <v>2</v>
      </c>
      <c r="Y811" s="84"/>
    </row>
    <row r="812" spans="19:25" ht="15">
      <c r="S812" s="3"/>
      <c r="T812" s="4"/>
      <c r="U812" s="4"/>
      <c r="V812" s="193" t="s">
        <v>1063</v>
      </c>
      <c r="W812" s="194" t="s">
        <v>1870</v>
      </c>
      <c r="X812" s="194" t="s">
        <v>2</v>
      </c>
      <c r="Y812" s="3"/>
    </row>
    <row r="813" spans="19:25" ht="15">
      <c r="S813" s="5"/>
      <c r="T813" s="6"/>
      <c r="U813" s="6"/>
      <c r="V813" s="193" t="s">
        <v>1064</v>
      </c>
      <c r="W813" s="195" t="s">
        <v>1871</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1872</v>
      </c>
      <c r="X819" s="195" t="s">
        <v>2</v>
      </c>
      <c r="Y819" s="84"/>
    </row>
    <row r="820" spans="19:25" ht="15">
      <c r="S820" s="3"/>
      <c r="T820" s="4"/>
      <c r="U820" s="4"/>
      <c r="V820" s="193" t="s">
        <v>1076</v>
      </c>
      <c r="W820" s="194" t="s">
        <v>1873</v>
      </c>
      <c r="X820" s="194" t="s">
        <v>2</v>
      </c>
      <c r="Y820" s="3"/>
    </row>
    <row r="821" spans="19:25" ht="15">
      <c r="S821" s="5"/>
      <c r="T821" s="6"/>
      <c r="U821" s="6"/>
      <c r="V821" s="193" t="s">
        <v>1077</v>
      </c>
      <c r="W821" s="195" t="s">
        <v>1874</v>
      </c>
      <c r="X821" s="195" t="s">
        <v>2</v>
      </c>
      <c r="Y821" s="84"/>
    </row>
    <row r="822" spans="19:25" ht="15">
      <c r="S822" s="3"/>
      <c r="T822" s="4"/>
      <c r="U822" s="4"/>
      <c r="V822" s="196" t="s">
        <v>1078</v>
      </c>
      <c r="W822" s="194" t="s">
        <v>1875</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1876</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1877</v>
      </c>
      <c r="X826" s="194" t="s">
        <v>2</v>
      </c>
      <c r="Y826" s="3"/>
    </row>
    <row r="827" spans="19:25" ht="15">
      <c r="S827" s="5"/>
      <c r="T827" s="6"/>
      <c r="U827" s="6"/>
      <c r="V827" s="193" t="s">
        <v>1085</v>
      </c>
      <c r="W827" s="195" t="s">
        <v>1086</v>
      </c>
      <c r="X827" s="195" t="s">
        <v>15</v>
      </c>
      <c r="Y827" s="84"/>
    </row>
    <row r="828" spans="19:25" ht="15">
      <c r="S828" s="3"/>
      <c r="T828" s="4"/>
      <c r="U828" s="4"/>
      <c r="V828" s="193" t="s">
        <v>2097</v>
      </c>
      <c r="W828" s="194" t="s">
        <v>1086</v>
      </c>
      <c r="X828" s="194" t="s">
        <v>15</v>
      </c>
      <c r="Y828" s="3"/>
    </row>
    <row r="829" spans="19:25" ht="15">
      <c r="S829" s="5"/>
      <c r="T829" s="6"/>
      <c r="U829" s="6"/>
      <c r="V829" s="193" t="s">
        <v>2098</v>
      </c>
      <c r="W829" s="195" t="s">
        <v>1086</v>
      </c>
      <c r="X829" s="195" t="s">
        <v>15</v>
      </c>
      <c r="Y829" s="84"/>
    </row>
    <row r="830" spans="19:25" ht="15">
      <c r="S830" s="3"/>
      <c r="T830" s="4"/>
      <c r="U830" s="4"/>
      <c r="V830" s="193" t="s">
        <v>2099</v>
      </c>
      <c r="W830" s="194" t="s">
        <v>1086</v>
      </c>
      <c r="X830" s="194" t="s">
        <v>15</v>
      </c>
      <c r="Y830" s="3"/>
    </row>
    <row r="831" spans="19:25" ht="15">
      <c r="S831" s="5"/>
      <c r="T831" s="6"/>
      <c r="U831" s="6"/>
      <c r="V831" s="193" t="s">
        <v>2100</v>
      </c>
      <c r="W831" s="195" t="s">
        <v>1086</v>
      </c>
      <c r="X831" s="195" t="s">
        <v>15</v>
      </c>
      <c r="Y831" s="84"/>
    </row>
    <row r="832" spans="19:25" ht="15">
      <c r="S832" s="3"/>
      <c r="T832" s="4"/>
      <c r="U832" s="4"/>
      <c r="V832" s="193" t="s">
        <v>2101</v>
      </c>
      <c r="W832" s="194" t="s">
        <v>1086</v>
      </c>
      <c r="X832" s="194" t="s">
        <v>15</v>
      </c>
      <c r="Y832" s="3"/>
    </row>
    <row r="833" spans="19:25" ht="15">
      <c r="S833" s="5"/>
      <c r="T833" s="6"/>
      <c r="U833" s="6"/>
      <c r="V833" s="193" t="s">
        <v>2102</v>
      </c>
      <c r="W833" s="195" t="s">
        <v>1086</v>
      </c>
      <c r="X833" s="195" t="s">
        <v>15</v>
      </c>
      <c r="Y833" s="84"/>
    </row>
    <row r="834" spans="19:25" ht="15">
      <c r="S834" s="3"/>
      <c r="T834" s="4"/>
      <c r="U834" s="4"/>
      <c r="V834" s="193" t="s">
        <v>2103</v>
      </c>
      <c r="W834" s="194" t="s">
        <v>1086</v>
      </c>
      <c r="X834" s="194" t="s">
        <v>15</v>
      </c>
      <c r="Y834" s="3"/>
    </row>
    <row r="835" spans="19:25" ht="15">
      <c r="S835" s="5"/>
      <c r="T835" s="6"/>
      <c r="U835" s="6"/>
      <c r="V835" s="193" t="s">
        <v>2104</v>
      </c>
      <c r="W835" s="195" t="s">
        <v>1086</v>
      </c>
      <c r="X835" s="195" t="s">
        <v>15</v>
      </c>
      <c r="Y835" s="84"/>
    </row>
    <row r="836" spans="19:25" ht="15">
      <c r="S836" s="3"/>
      <c r="T836" s="4"/>
      <c r="U836" s="4"/>
      <c r="V836" s="193" t="s">
        <v>2105</v>
      </c>
      <c r="W836" s="194" t="s">
        <v>1086</v>
      </c>
      <c r="X836" s="194" t="s">
        <v>15</v>
      </c>
      <c r="Y836" s="3"/>
    </row>
    <row r="837" spans="19:25" ht="15">
      <c r="S837" s="5"/>
      <c r="T837" s="6"/>
      <c r="U837" s="6"/>
      <c r="V837" s="193" t="s">
        <v>2106</v>
      </c>
      <c r="W837" s="195" t="s">
        <v>1086</v>
      </c>
      <c r="X837" s="195" t="s">
        <v>15</v>
      </c>
      <c r="Y837" s="84"/>
    </row>
    <row r="838" spans="19:25" ht="15">
      <c r="S838" s="3"/>
      <c r="T838" s="4"/>
      <c r="U838" s="4"/>
      <c r="V838" s="193" t="s">
        <v>2107</v>
      </c>
      <c r="W838" s="194" t="s">
        <v>1086</v>
      </c>
      <c r="X838" s="194" t="s">
        <v>15</v>
      </c>
      <c r="Y838" s="3"/>
    </row>
    <row r="839" spans="19:25" ht="15">
      <c r="S839" s="5"/>
      <c r="T839" s="6"/>
      <c r="U839" s="6"/>
      <c r="V839" s="193" t="s">
        <v>2108</v>
      </c>
      <c r="W839" s="195" t="s">
        <v>1086</v>
      </c>
      <c r="X839" s="195" t="s">
        <v>15</v>
      </c>
      <c r="Y839" s="84"/>
    </row>
    <row r="840" spans="19:25" ht="15">
      <c r="S840" s="3"/>
      <c r="T840" s="4"/>
      <c r="U840" s="4"/>
      <c r="V840" s="193" t="s">
        <v>2109</v>
      </c>
      <c r="W840" s="194" t="s">
        <v>1086</v>
      </c>
      <c r="X840" s="194" t="s">
        <v>15</v>
      </c>
      <c r="Y840" s="3"/>
    </row>
    <row r="841" spans="19:25" ht="15">
      <c r="S841" s="5"/>
      <c r="T841" s="6"/>
      <c r="U841" s="6"/>
      <c r="V841" s="193" t="s">
        <v>2110</v>
      </c>
      <c r="W841" s="195" t="s">
        <v>1086</v>
      </c>
      <c r="X841" s="195" t="s">
        <v>15</v>
      </c>
      <c r="Y841" s="84"/>
    </row>
    <row r="842" spans="19:25" ht="15">
      <c r="S842" s="3"/>
      <c r="T842" s="4"/>
      <c r="U842" s="4"/>
      <c r="V842" s="193" t="s">
        <v>2111</v>
      </c>
      <c r="W842" s="194" t="s">
        <v>1086</v>
      </c>
      <c r="X842" s="194" t="s">
        <v>15</v>
      </c>
      <c r="Y842" s="3"/>
    </row>
    <row r="843" spans="19:25" ht="15">
      <c r="S843" s="5"/>
      <c r="T843" s="6"/>
      <c r="U843" s="6"/>
      <c r="V843" s="193" t="s">
        <v>2112</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1878</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1879</v>
      </c>
      <c r="X851" s="195" t="s">
        <v>15</v>
      </c>
      <c r="Y851" s="84"/>
    </row>
    <row r="852" spans="19:25" ht="15">
      <c r="S852" s="3"/>
      <c r="T852" s="4"/>
      <c r="U852" s="4"/>
      <c r="V852" s="196" t="s">
        <v>2113</v>
      </c>
      <c r="W852" s="194" t="s">
        <v>1880</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1881</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1882</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1883</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1884</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1885</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1886</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1887</v>
      </c>
      <c r="X897" s="200" t="s">
        <v>15</v>
      </c>
      <c r="Y897" s="84"/>
    </row>
    <row r="898" spans="19:25" ht="15">
      <c r="S898" s="3"/>
      <c r="T898" s="4"/>
      <c r="U898" s="4"/>
      <c r="V898" s="193" t="s">
        <v>1184</v>
      </c>
      <c r="W898" s="200" t="s">
        <v>1185</v>
      </c>
      <c r="X898" s="200" t="s">
        <v>15</v>
      </c>
      <c r="Y898" s="3"/>
    </row>
    <row r="899" spans="19:25" ht="15">
      <c r="S899" s="5"/>
      <c r="T899" s="6"/>
      <c r="U899" s="6"/>
      <c r="V899" s="193" t="s">
        <v>2114</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1888</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1889</v>
      </c>
      <c r="X912" s="200" t="s">
        <v>15</v>
      </c>
      <c r="Y912" s="3"/>
    </row>
    <row r="913" spans="19:25" ht="15">
      <c r="S913" s="5"/>
      <c r="T913" s="6"/>
      <c r="U913" s="6"/>
      <c r="V913" s="193" t="s">
        <v>1210</v>
      </c>
      <c r="W913" s="200" t="s">
        <v>1211</v>
      </c>
      <c r="X913" s="200" t="s">
        <v>15</v>
      </c>
      <c r="Y913" s="84"/>
    </row>
    <row r="914" spans="19:25" ht="15">
      <c r="S914" s="3"/>
      <c r="T914" s="4"/>
      <c r="U914" s="4"/>
      <c r="V914" s="193" t="s">
        <v>2115</v>
      </c>
      <c r="W914" s="200" t="s">
        <v>1890</v>
      </c>
      <c r="X914" s="200" t="s">
        <v>15</v>
      </c>
      <c r="Y914" s="3"/>
    </row>
    <row r="915" spans="19:25" ht="15">
      <c r="S915" s="5"/>
      <c r="T915" s="6"/>
      <c r="U915" s="6"/>
      <c r="V915" s="193" t="s">
        <v>1212</v>
      </c>
      <c r="W915" s="200" t="s">
        <v>1891</v>
      </c>
      <c r="X915" s="200" t="s">
        <v>15</v>
      </c>
      <c r="Y915" s="84"/>
    </row>
    <row r="916" spans="19:25" ht="15">
      <c r="S916" s="3"/>
      <c r="T916" s="4"/>
      <c r="U916" s="4"/>
      <c r="V916" s="193" t="s">
        <v>1213</v>
      </c>
      <c r="W916" s="200" t="s">
        <v>1892</v>
      </c>
      <c r="X916" s="200" t="s">
        <v>15</v>
      </c>
      <c r="Y916" s="3"/>
    </row>
    <row r="917" spans="19:25" ht="15">
      <c r="S917" s="5"/>
      <c r="T917" s="6"/>
      <c r="U917" s="6"/>
      <c r="V917" s="198" t="s">
        <v>1214</v>
      </c>
      <c r="W917" s="200" t="s">
        <v>1215</v>
      </c>
      <c r="X917" s="200" t="s">
        <v>15</v>
      </c>
      <c r="Y917" s="84"/>
    </row>
    <row r="918" spans="19:25" ht="15">
      <c r="S918" s="3"/>
      <c r="T918" s="4"/>
      <c r="U918" s="4"/>
      <c r="V918" s="193" t="s">
        <v>2116</v>
      </c>
      <c r="W918" s="200" t="s">
        <v>1891</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1893</v>
      </c>
      <c r="Y925" s="84"/>
    </row>
    <row r="926" spans="19:25" ht="15">
      <c r="S926" s="3"/>
      <c r="T926" s="4"/>
      <c r="U926" s="4"/>
      <c r="V926" s="193" t="s">
        <v>1230</v>
      </c>
      <c r="W926" s="200" t="s">
        <v>1894</v>
      </c>
      <c r="X926" s="200" t="s">
        <v>1893</v>
      </c>
      <c r="Y926" s="3"/>
    </row>
    <row r="927" spans="19:25" ht="15">
      <c r="S927" s="5"/>
      <c r="T927" s="6"/>
      <c r="U927" s="6"/>
      <c r="V927" s="193" t="s">
        <v>2117</v>
      </c>
      <c r="W927" s="200" t="s">
        <v>1894</v>
      </c>
      <c r="X927" s="200" t="s">
        <v>1893</v>
      </c>
      <c r="Y927" s="84"/>
    </row>
    <row r="928" spans="19:25" ht="15">
      <c r="S928" s="3"/>
      <c r="T928" s="4"/>
      <c r="U928" s="4"/>
      <c r="V928" s="193" t="s">
        <v>2118</v>
      </c>
      <c r="W928" s="200" t="s">
        <v>1894</v>
      </c>
      <c r="X928" s="200" t="s">
        <v>1893</v>
      </c>
      <c r="Y928" s="3"/>
    </row>
    <row r="929" spans="19:25" ht="15">
      <c r="S929" s="5"/>
      <c r="T929" s="6"/>
      <c r="U929" s="6"/>
      <c r="V929" s="193" t="s">
        <v>2119</v>
      </c>
      <c r="W929" s="200" t="s">
        <v>1894</v>
      </c>
      <c r="X929" s="200" t="s">
        <v>1893</v>
      </c>
      <c r="Y929" s="84"/>
    </row>
    <row r="930" spans="19:25" ht="15">
      <c r="S930" s="3"/>
      <c r="T930" s="4"/>
      <c r="U930" s="4"/>
      <c r="V930" s="193" t="s">
        <v>2120</v>
      </c>
      <c r="W930" s="200" t="s">
        <v>1894</v>
      </c>
      <c r="X930" s="200" t="s">
        <v>1893</v>
      </c>
      <c r="Y930" s="3"/>
    </row>
    <row r="931" spans="19:25" ht="15">
      <c r="S931" s="5"/>
      <c r="T931" s="6"/>
      <c r="U931" s="6"/>
      <c r="V931" s="193" t="s">
        <v>2121</v>
      </c>
      <c r="W931" s="200" t="s">
        <v>1894</v>
      </c>
      <c r="X931" s="200" t="s">
        <v>1893</v>
      </c>
      <c r="Y931" s="84"/>
    </row>
    <row r="932" spans="19:25" ht="15">
      <c r="S932" s="3"/>
      <c r="T932" s="4"/>
      <c r="U932" s="4"/>
      <c r="V932" s="193" t="s">
        <v>2122</v>
      </c>
      <c r="W932" s="200" t="s">
        <v>1894</v>
      </c>
      <c r="X932" s="200" t="s">
        <v>1893</v>
      </c>
      <c r="Y932" s="3"/>
    </row>
    <row r="933" spans="19:25" ht="15">
      <c r="S933" s="5"/>
      <c r="T933" s="6"/>
      <c r="U933" s="6"/>
      <c r="V933" s="193" t="s">
        <v>2123</v>
      </c>
      <c r="W933" s="200" t="s">
        <v>1894</v>
      </c>
      <c r="X933" s="200" t="s">
        <v>1893</v>
      </c>
      <c r="Y933" s="84"/>
    </row>
    <row r="934" spans="19:25" ht="15">
      <c r="S934" s="3"/>
      <c r="T934" s="4"/>
      <c r="U934" s="4"/>
      <c r="V934" s="193" t="s">
        <v>2124</v>
      </c>
      <c r="W934" s="200" t="s">
        <v>1894</v>
      </c>
      <c r="X934" s="200" t="s">
        <v>1893</v>
      </c>
      <c r="Y934" s="3"/>
    </row>
    <row r="935" spans="19:25" ht="15">
      <c r="S935" s="5"/>
      <c r="T935" s="6"/>
      <c r="U935" s="6"/>
      <c r="V935" s="193" t="s">
        <v>1231</v>
      </c>
      <c r="W935" s="200" t="s">
        <v>1232</v>
      </c>
      <c r="X935" s="200" t="s">
        <v>1893</v>
      </c>
      <c r="Y935" s="84"/>
    </row>
    <row r="936" spans="19:25" ht="15">
      <c r="S936" s="3"/>
      <c r="T936" s="4"/>
      <c r="U936" s="4"/>
      <c r="V936" s="193" t="s">
        <v>1233</v>
      </c>
      <c r="W936" s="200" t="s">
        <v>1895</v>
      </c>
      <c r="X936" s="200" t="s">
        <v>1893</v>
      </c>
      <c r="Y936" s="3"/>
    </row>
    <row r="937" spans="19:25" ht="15">
      <c r="S937" s="5"/>
      <c r="T937" s="6"/>
      <c r="U937" s="6"/>
      <c r="V937" s="193" t="s">
        <v>1234</v>
      </c>
      <c r="W937" s="200" t="s">
        <v>1235</v>
      </c>
      <c r="X937" s="200" t="s">
        <v>1893</v>
      </c>
      <c r="Y937" s="84"/>
    </row>
    <row r="938" spans="19:25" ht="15">
      <c r="S938" s="3"/>
      <c r="T938" s="4"/>
      <c r="U938" s="4"/>
      <c r="V938" s="193" t="s">
        <v>1236</v>
      </c>
      <c r="W938" s="200" t="s">
        <v>1237</v>
      </c>
      <c r="X938" s="200" t="s">
        <v>1893</v>
      </c>
      <c r="Y938" s="3"/>
    </row>
    <row r="939" spans="19:25" ht="15">
      <c r="S939" s="5"/>
      <c r="T939" s="6"/>
      <c r="U939" s="6"/>
      <c r="V939" s="193" t="s">
        <v>1238</v>
      </c>
      <c r="W939" s="200" t="s">
        <v>1239</v>
      </c>
      <c r="X939" s="200" t="s">
        <v>1893</v>
      </c>
      <c r="Y939" s="84"/>
    </row>
    <row r="940" spans="19:25" ht="15">
      <c r="S940" s="3"/>
      <c r="T940" s="4"/>
      <c r="U940" s="4"/>
      <c r="V940" s="193" t="s">
        <v>1240</v>
      </c>
      <c r="W940" s="200" t="s">
        <v>1896</v>
      </c>
      <c r="X940" s="200" t="s">
        <v>1893</v>
      </c>
      <c r="Y940" s="3"/>
    </row>
    <row r="941" spans="19:25" ht="15">
      <c r="S941" s="5"/>
      <c r="T941" s="6"/>
      <c r="U941" s="6"/>
      <c r="V941" s="193" t="s">
        <v>1241</v>
      </c>
      <c r="W941" s="200" t="s">
        <v>1897</v>
      </c>
      <c r="X941" s="200" t="s">
        <v>1893</v>
      </c>
      <c r="Y941" s="84"/>
    </row>
    <row r="942" spans="19:25" ht="15">
      <c r="S942" s="3"/>
      <c r="T942" s="4"/>
      <c r="U942" s="4"/>
      <c r="V942" s="193" t="s">
        <v>1242</v>
      </c>
      <c r="W942" s="200" t="s">
        <v>1898</v>
      </c>
      <c r="X942" s="200" t="s">
        <v>1893</v>
      </c>
      <c r="Y942" s="3"/>
    </row>
    <row r="943" spans="19:25" ht="15">
      <c r="S943" s="5"/>
      <c r="T943" s="6"/>
      <c r="U943" s="6"/>
      <c r="V943" s="193" t="s">
        <v>1243</v>
      </c>
      <c r="W943" s="200" t="s">
        <v>1899</v>
      </c>
      <c r="X943" s="200" t="s">
        <v>1893</v>
      </c>
      <c r="Y943" s="84"/>
    </row>
    <row r="944" spans="19:25" ht="15">
      <c r="S944" s="3"/>
      <c r="T944" s="4"/>
      <c r="U944" s="4"/>
      <c r="V944" s="193" t="s">
        <v>1244</v>
      </c>
      <c r="W944" s="200" t="s">
        <v>1245</v>
      </c>
      <c r="X944" s="200" t="s">
        <v>1893</v>
      </c>
      <c r="Y944" s="3"/>
    </row>
    <row r="945" spans="19:25" ht="15">
      <c r="S945" s="5"/>
      <c r="T945" s="6"/>
      <c r="U945" s="6"/>
      <c r="V945" s="193" t="s">
        <v>1246</v>
      </c>
      <c r="W945" s="200" t="s">
        <v>1247</v>
      </c>
      <c r="X945" s="200" t="s">
        <v>1893</v>
      </c>
      <c r="Y945" s="84"/>
    </row>
    <row r="946" spans="19:25" ht="15">
      <c r="S946" s="3"/>
      <c r="T946" s="4"/>
      <c r="U946" s="4"/>
      <c r="V946" s="193" t="s">
        <v>1248</v>
      </c>
      <c r="W946" s="200" t="s">
        <v>1249</v>
      </c>
      <c r="X946" s="200" t="s">
        <v>1893</v>
      </c>
      <c r="Y946" s="3"/>
    </row>
    <row r="947" spans="19:25" ht="15">
      <c r="S947" s="5"/>
      <c r="T947" s="6"/>
      <c r="U947" s="6"/>
      <c r="V947" s="193" t="s">
        <v>1250</v>
      </c>
      <c r="W947" s="200" t="s">
        <v>1251</v>
      </c>
      <c r="X947" s="200" t="s">
        <v>1893</v>
      </c>
      <c r="Y947" s="84"/>
    </row>
    <row r="948" spans="19:25" ht="15">
      <c r="S948" s="3"/>
      <c r="T948" s="4"/>
      <c r="U948" s="4"/>
      <c r="V948" s="193" t="s">
        <v>2125</v>
      </c>
      <c r="W948" s="200" t="s">
        <v>1245</v>
      </c>
      <c r="X948" s="200" t="s">
        <v>1893</v>
      </c>
      <c r="Y948" s="3"/>
    </row>
    <row r="949" spans="19:25" ht="15">
      <c r="S949" s="5"/>
      <c r="T949" s="6"/>
      <c r="U949" s="6"/>
      <c r="V949" s="193" t="s">
        <v>1252</v>
      </c>
      <c r="W949" s="200" t="s">
        <v>1900</v>
      </c>
      <c r="X949" s="200" t="s">
        <v>1893</v>
      </c>
      <c r="Y949" s="84"/>
    </row>
    <row r="950" spans="19:25" ht="15">
      <c r="S950" s="3"/>
      <c r="T950" s="4"/>
      <c r="U950" s="4"/>
      <c r="V950" s="193" t="s">
        <v>1253</v>
      </c>
      <c r="W950" s="200" t="s">
        <v>1254</v>
      </c>
      <c r="X950" s="200" t="s">
        <v>1893</v>
      </c>
      <c r="Y950" s="3"/>
    </row>
    <row r="951" spans="19:25" ht="15">
      <c r="S951" s="5"/>
      <c r="T951" s="6"/>
      <c r="U951" s="6"/>
      <c r="V951" s="193" t="s">
        <v>1255</v>
      </c>
      <c r="W951" s="200" t="s">
        <v>1256</v>
      </c>
      <c r="X951" s="200" t="s">
        <v>1893</v>
      </c>
      <c r="Y951" s="84"/>
    </row>
    <row r="952" spans="19:25" ht="15">
      <c r="S952" s="3"/>
      <c r="T952" s="4"/>
      <c r="U952" s="4"/>
      <c r="V952" s="193" t="s">
        <v>1257</v>
      </c>
      <c r="W952" s="200" t="s">
        <v>1258</v>
      </c>
      <c r="X952" s="200" t="s">
        <v>1893</v>
      </c>
      <c r="Y952" s="3"/>
    </row>
    <row r="953" spans="19:25" ht="15">
      <c r="S953" s="5"/>
      <c r="T953" s="6"/>
      <c r="U953" s="6"/>
      <c r="V953" s="193" t="s">
        <v>2126</v>
      </c>
      <c r="W953" s="200" t="s">
        <v>1245</v>
      </c>
      <c r="X953" s="200" t="s">
        <v>1893</v>
      </c>
      <c r="Y953" s="84"/>
    </row>
    <row r="954" spans="19:25" ht="15">
      <c r="S954" s="3"/>
      <c r="T954" s="4"/>
      <c r="U954" s="4"/>
      <c r="V954" s="193" t="s">
        <v>1259</v>
      </c>
      <c r="W954" s="200" t="s">
        <v>1260</v>
      </c>
      <c r="X954" s="200" t="s">
        <v>1893</v>
      </c>
      <c r="Y954" s="3"/>
    </row>
    <row r="955" spans="19:25" ht="15">
      <c r="S955" s="5"/>
      <c r="T955" s="6"/>
      <c r="U955" s="6"/>
      <c r="V955" s="193" t="s">
        <v>1261</v>
      </c>
      <c r="W955" s="200" t="s">
        <v>1262</v>
      </c>
      <c r="X955" s="200" t="s">
        <v>1893</v>
      </c>
      <c r="Y955" s="84"/>
    </row>
    <row r="956" spans="19:25" ht="15">
      <c r="S956" s="3"/>
      <c r="T956" s="4"/>
      <c r="U956" s="4"/>
      <c r="V956" s="193" t="s">
        <v>1263</v>
      </c>
      <c r="W956" s="200" t="s">
        <v>1264</v>
      </c>
      <c r="X956" s="200" t="s">
        <v>1893</v>
      </c>
      <c r="Y956" s="3"/>
    </row>
    <row r="957" spans="19:25" ht="15">
      <c r="S957" s="5"/>
      <c r="T957" s="6"/>
      <c r="U957" s="6"/>
      <c r="V957" s="193" t="s">
        <v>1265</v>
      </c>
      <c r="W957" s="200" t="s">
        <v>1266</v>
      </c>
      <c r="X957" s="200" t="s">
        <v>1893</v>
      </c>
      <c r="Y957" s="84"/>
    </row>
    <row r="958" spans="19:25" ht="15">
      <c r="S958" s="3"/>
      <c r="T958" s="4"/>
      <c r="U958" s="4"/>
      <c r="V958" s="193" t="s">
        <v>1267</v>
      </c>
      <c r="W958" s="200" t="s">
        <v>1268</v>
      </c>
      <c r="X958" s="200" t="s">
        <v>1893</v>
      </c>
      <c r="Y958" s="3"/>
    </row>
    <row r="959" spans="19:25" ht="15">
      <c r="S959" s="5"/>
      <c r="T959" s="6"/>
      <c r="U959" s="6"/>
      <c r="V959" s="196" t="s">
        <v>1269</v>
      </c>
      <c r="W959" s="200" t="s">
        <v>1270</v>
      </c>
      <c r="X959" s="200" t="s">
        <v>1893</v>
      </c>
      <c r="Y959" s="84"/>
    </row>
    <row r="960" spans="19:25" ht="15">
      <c r="S960" s="3"/>
      <c r="T960" s="4"/>
      <c r="U960" s="4"/>
      <c r="V960" s="196" t="s">
        <v>1271</v>
      </c>
      <c r="W960" s="200" t="s">
        <v>1272</v>
      </c>
      <c r="X960" s="200" t="s">
        <v>1893</v>
      </c>
      <c r="Y960" s="3"/>
    </row>
    <row r="961" spans="19:25" ht="15">
      <c r="S961" s="5"/>
      <c r="T961" s="6"/>
      <c r="U961" s="6"/>
      <c r="V961" s="193" t="s">
        <v>1273</v>
      </c>
      <c r="W961" s="200" t="s">
        <v>1901</v>
      </c>
      <c r="X961" s="200" t="s">
        <v>1893</v>
      </c>
      <c r="Y961" s="84"/>
    </row>
    <row r="962" spans="19:25" ht="15">
      <c r="S962" s="3"/>
      <c r="T962" s="4"/>
      <c r="U962" s="4"/>
      <c r="V962" s="196" t="s">
        <v>1274</v>
      </c>
      <c r="W962" s="200" t="s">
        <v>1275</v>
      </c>
      <c r="X962" s="200" t="s">
        <v>1893</v>
      </c>
      <c r="Y962" s="3"/>
    </row>
    <row r="963" spans="19:25" ht="15">
      <c r="S963" s="5"/>
      <c r="T963" s="6"/>
      <c r="U963" s="6"/>
      <c r="V963" s="196" t="s">
        <v>1276</v>
      </c>
      <c r="W963" s="200" t="s">
        <v>1902</v>
      </c>
      <c r="X963" s="200" t="s">
        <v>1893</v>
      </c>
      <c r="Y963" s="84"/>
    </row>
    <row r="964" spans="19:25" ht="15">
      <c r="S964" s="3"/>
      <c r="T964" s="4"/>
      <c r="U964" s="4"/>
      <c r="V964" s="196" t="s">
        <v>1277</v>
      </c>
      <c r="W964" s="200" t="s">
        <v>1278</v>
      </c>
      <c r="X964" s="200" t="s">
        <v>1893</v>
      </c>
      <c r="Y964" s="3"/>
    </row>
    <row r="965" spans="19:25" ht="15">
      <c r="S965" s="5"/>
      <c r="T965" s="6"/>
      <c r="U965" s="6"/>
      <c r="V965" s="196" t="s">
        <v>1279</v>
      </c>
      <c r="W965" s="200" t="s">
        <v>1280</v>
      </c>
      <c r="X965" s="200" t="s">
        <v>1893</v>
      </c>
      <c r="Y965" s="84"/>
    </row>
    <row r="966" spans="19:25" ht="15">
      <c r="S966" s="3"/>
      <c r="T966" s="4"/>
      <c r="U966" s="4"/>
      <c r="V966" s="197" t="s">
        <v>1281</v>
      </c>
      <c r="W966" s="200" t="s">
        <v>1903</v>
      </c>
      <c r="X966" s="200" t="s">
        <v>1893</v>
      </c>
      <c r="Y966" s="3"/>
    </row>
    <row r="967" spans="19:25" ht="15">
      <c r="S967" s="5"/>
      <c r="T967" s="6"/>
      <c r="U967" s="6"/>
      <c r="V967" s="197" t="s">
        <v>1282</v>
      </c>
      <c r="W967" s="200" t="s">
        <v>1904</v>
      </c>
      <c r="X967" s="200" t="s">
        <v>1893</v>
      </c>
      <c r="Y967" s="84"/>
    </row>
    <row r="968" spans="19:25" ht="15">
      <c r="S968" s="3"/>
      <c r="T968" s="4"/>
      <c r="U968" s="4"/>
      <c r="V968" s="197" t="s">
        <v>1283</v>
      </c>
      <c r="W968" s="200" t="s">
        <v>1905</v>
      </c>
      <c r="X968" s="200" t="s">
        <v>1893</v>
      </c>
      <c r="Y968" s="3"/>
    </row>
    <row r="969" spans="19:25" ht="15">
      <c r="S969" s="5"/>
      <c r="T969" s="6"/>
      <c r="U969" s="6"/>
      <c r="V969" s="196" t="s">
        <v>1284</v>
      </c>
      <c r="W969" s="200" t="s">
        <v>1285</v>
      </c>
      <c r="X969" s="200" t="s">
        <v>1893</v>
      </c>
      <c r="Y969" s="84"/>
    </row>
    <row r="970" spans="19:25" ht="15">
      <c r="S970" s="3"/>
      <c r="T970" s="4"/>
      <c r="U970" s="4"/>
      <c r="V970" s="193" t="s">
        <v>1286</v>
      </c>
      <c r="W970" s="200" t="s">
        <v>1906</v>
      </c>
      <c r="X970" s="200" t="s">
        <v>1893</v>
      </c>
      <c r="Y970" s="3"/>
    </row>
    <row r="971" spans="19:25" ht="15">
      <c r="S971" s="5"/>
      <c r="T971" s="6"/>
      <c r="U971" s="6"/>
      <c r="V971" s="193" t="s">
        <v>2127</v>
      </c>
      <c r="W971" s="200" t="s">
        <v>1906</v>
      </c>
      <c r="X971" s="200" t="s">
        <v>1893</v>
      </c>
      <c r="Y971" s="84"/>
    </row>
    <row r="972" spans="19:25" ht="15">
      <c r="S972" s="3"/>
      <c r="T972" s="4"/>
      <c r="U972" s="4"/>
      <c r="V972" s="193" t="s">
        <v>2128</v>
      </c>
      <c r="W972" s="200" t="s">
        <v>1906</v>
      </c>
      <c r="X972" s="200" t="s">
        <v>1893</v>
      </c>
      <c r="Y972" s="3"/>
    </row>
    <row r="973" spans="19:25" ht="15">
      <c r="S973" s="5"/>
      <c r="T973" s="6"/>
      <c r="U973" s="6"/>
      <c r="V973" s="193" t="s">
        <v>2129</v>
      </c>
      <c r="W973" s="200" t="s">
        <v>1906</v>
      </c>
      <c r="X973" s="200" t="s">
        <v>1893</v>
      </c>
      <c r="Y973" s="84"/>
    </row>
    <row r="974" spans="19:25" ht="15">
      <c r="S974" s="3"/>
      <c r="T974" s="4"/>
      <c r="U974" s="4"/>
      <c r="V974" s="193" t="s">
        <v>1287</v>
      </c>
      <c r="W974" s="200" t="s">
        <v>1288</v>
      </c>
      <c r="X974" s="200" t="s">
        <v>1893</v>
      </c>
      <c r="Y974" s="3"/>
    </row>
    <row r="975" spans="19:25" ht="15">
      <c r="S975" s="5"/>
      <c r="T975" s="6"/>
      <c r="U975" s="6"/>
      <c r="V975" s="193" t="s">
        <v>1289</v>
      </c>
      <c r="W975" s="200" t="s">
        <v>1290</v>
      </c>
      <c r="X975" s="200" t="s">
        <v>1893</v>
      </c>
      <c r="Y975" s="84"/>
    </row>
    <row r="976" spans="19:25" ht="15">
      <c r="S976" s="3"/>
      <c r="T976" s="4"/>
      <c r="U976" s="4"/>
      <c r="V976" s="193" t="s">
        <v>1291</v>
      </c>
      <c r="W976" s="200" t="s">
        <v>1907</v>
      </c>
      <c r="X976" s="200" t="s">
        <v>1893</v>
      </c>
      <c r="Y976" s="3"/>
    </row>
    <row r="977" spans="19:25" ht="15">
      <c r="S977" s="5"/>
      <c r="T977" s="6"/>
      <c r="U977" s="6"/>
      <c r="V977" s="193" t="s">
        <v>1292</v>
      </c>
      <c r="W977" s="200" t="s">
        <v>1908</v>
      </c>
      <c r="X977" s="200" t="s">
        <v>1893</v>
      </c>
      <c r="Y977" s="84"/>
    </row>
    <row r="978" spans="19:25" ht="15">
      <c r="S978" s="3"/>
      <c r="T978" s="4"/>
      <c r="U978" s="4"/>
      <c r="V978" s="193" t="s">
        <v>1293</v>
      </c>
      <c r="W978" s="200" t="s">
        <v>1909</v>
      </c>
      <c r="X978" s="200" t="s">
        <v>1893</v>
      </c>
      <c r="Y978" s="3"/>
    </row>
    <row r="979" spans="19:25" ht="15">
      <c r="S979" s="5"/>
      <c r="T979" s="6"/>
      <c r="U979" s="6"/>
      <c r="V979" s="193" t="s">
        <v>1294</v>
      </c>
      <c r="W979" s="200" t="s">
        <v>1910</v>
      </c>
      <c r="X979" s="200" t="s">
        <v>1893</v>
      </c>
      <c r="Y979" s="84"/>
    </row>
    <row r="980" spans="19:25" ht="15">
      <c r="S980" s="3"/>
      <c r="T980" s="4"/>
      <c r="U980" s="4"/>
      <c r="V980" s="198" t="s">
        <v>1295</v>
      </c>
      <c r="W980" s="200" t="s">
        <v>1911</v>
      </c>
      <c r="X980" s="200" t="s">
        <v>1893</v>
      </c>
      <c r="Y980" s="3"/>
    </row>
    <row r="981" spans="19:25" ht="15">
      <c r="S981" s="5"/>
      <c r="T981" s="6"/>
      <c r="U981" s="6"/>
      <c r="V981" s="193" t="s">
        <v>1296</v>
      </c>
      <c r="W981" s="200" t="s">
        <v>1912</v>
      </c>
      <c r="X981" s="200" t="s">
        <v>1893</v>
      </c>
      <c r="Y981" s="84"/>
    </row>
    <row r="982" spans="19:25" ht="15">
      <c r="S982" s="3"/>
      <c r="T982" s="4"/>
      <c r="U982" s="4"/>
      <c r="V982" s="193" t="s">
        <v>1297</v>
      </c>
      <c r="W982" s="200" t="s">
        <v>1913</v>
      </c>
      <c r="X982" s="200" t="s">
        <v>1893</v>
      </c>
      <c r="Y982" s="3"/>
    </row>
    <row r="983" spans="19:25" ht="15">
      <c r="S983" s="5"/>
      <c r="T983" s="6"/>
      <c r="U983" s="6"/>
      <c r="V983" s="193" t="s">
        <v>1298</v>
      </c>
      <c r="W983" s="200" t="s">
        <v>1914</v>
      </c>
      <c r="X983" s="200" t="s">
        <v>1893</v>
      </c>
      <c r="Y983" s="84"/>
    </row>
    <row r="984" spans="19:25" ht="15">
      <c r="S984" s="3"/>
      <c r="T984" s="4"/>
      <c r="U984" s="4"/>
      <c r="V984" s="193" t="s">
        <v>1299</v>
      </c>
      <c r="W984" s="200" t="s">
        <v>1915</v>
      </c>
      <c r="X984" s="200" t="s">
        <v>1893</v>
      </c>
      <c r="Y984" s="3"/>
    </row>
    <row r="985" spans="19:25" ht="15">
      <c r="S985" s="5"/>
      <c r="T985" s="6"/>
      <c r="U985" s="6"/>
      <c r="V985" s="193" t="s">
        <v>1300</v>
      </c>
      <c r="W985" s="200" t="s">
        <v>1916</v>
      </c>
      <c r="X985" s="200" t="s">
        <v>1893</v>
      </c>
      <c r="Y985" s="84"/>
    </row>
    <row r="986" spans="19:25" ht="15">
      <c r="S986" s="3"/>
      <c r="T986" s="4"/>
      <c r="U986" s="4"/>
      <c r="V986" s="197" t="s">
        <v>1301</v>
      </c>
      <c r="W986" s="200" t="s">
        <v>1772</v>
      </c>
      <c r="X986" s="200" t="s">
        <v>1893</v>
      </c>
      <c r="Y986" s="3"/>
    </row>
    <row r="987" spans="19:25" ht="15">
      <c r="S987" s="5"/>
      <c r="T987" s="6"/>
      <c r="U987" s="6"/>
      <c r="V987" s="193" t="s">
        <v>1302</v>
      </c>
      <c r="W987" s="200" t="s">
        <v>1917</v>
      </c>
      <c r="X987" s="200" t="s">
        <v>1893</v>
      </c>
      <c r="Y987" s="84"/>
    </row>
    <row r="988" spans="19:25" ht="15">
      <c r="S988" s="3"/>
      <c r="T988" s="4"/>
      <c r="U988" s="4"/>
      <c r="V988" s="193" t="s">
        <v>1303</v>
      </c>
      <c r="W988" s="200" t="s">
        <v>1918</v>
      </c>
      <c r="X988" s="200" t="s">
        <v>1893</v>
      </c>
      <c r="Y988" s="3"/>
    </row>
    <row r="989" spans="19:25" ht="15">
      <c r="S989" s="5"/>
      <c r="T989" s="6"/>
      <c r="U989" s="6"/>
      <c r="V989" s="193" t="s">
        <v>1304</v>
      </c>
      <c r="W989" s="200" t="s">
        <v>1919</v>
      </c>
      <c r="X989" s="200" t="s">
        <v>1893</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1920</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1921</v>
      </c>
      <c r="X1000" s="200" t="s">
        <v>18</v>
      </c>
      <c r="Y1000" s="3"/>
    </row>
    <row r="1001" spans="19:25" ht="15">
      <c r="S1001" s="5"/>
      <c r="T1001" s="6"/>
      <c r="U1001" s="6"/>
      <c r="V1001" s="197" t="s">
        <v>1325</v>
      </c>
      <c r="W1001" s="200" t="s">
        <v>1922</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1923</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1924</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A260:L260"/>
    <mergeCell ref="A262:L262"/>
    <mergeCell ref="A263:L263"/>
    <mergeCell ref="A264:L264"/>
    <mergeCell ref="A265:L265"/>
    <mergeCell ref="A266:L266"/>
    <mergeCell ref="A267:L267"/>
    <mergeCell ref="A190:L190"/>
    <mergeCell ref="C189:L189"/>
    <mergeCell ref="A189:B189"/>
    <mergeCell ref="A191:B191"/>
    <mergeCell ref="A192:B192"/>
    <mergeCell ref="A193:B193"/>
    <mergeCell ref="C191:L191"/>
    <mergeCell ref="C192:L192"/>
    <mergeCell ref="C193:L193"/>
    <mergeCell ref="A259:L259"/>
    <mergeCell ref="A222:L222"/>
    <mergeCell ref="A223:L223"/>
    <mergeCell ref="A243:L243"/>
    <mergeCell ref="A246:L246"/>
    <mergeCell ref="A247:L247"/>
    <mergeCell ref="A248:L248"/>
    <mergeCell ref="A249:L249"/>
    <mergeCell ref="A257:L257"/>
    <mergeCell ref="A258:L258"/>
    <mergeCell ref="A269:C269"/>
    <mergeCell ref="D269:H269"/>
    <mergeCell ref="I269:L269"/>
    <mergeCell ref="A200:C200"/>
    <mergeCell ref="D200:L200"/>
    <mergeCell ref="D201:L201"/>
    <mergeCell ref="A202:L202"/>
    <mergeCell ref="A254:L254"/>
    <mergeCell ref="A255:L255"/>
    <mergeCell ref="A256:L256"/>
    <mergeCell ref="A194:B194"/>
    <mergeCell ref="A195:B195"/>
    <mergeCell ref="A196:B196"/>
    <mergeCell ref="A197:B197"/>
    <mergeCell ref="A198:B198"/>
    <mergeCell ref="A199:B199"/>
    <mergeCell ref="C194:L194"/>
    <mergeCell ref="C195:L195"/>
    <mergeCell ref="C196:L196"/>
    <mergeCell ref="C197:L197"/>
    <mergeCell ref="C198:L198"/>
    <mergeCell ref="C199:L199"/>
    <mergeCell ref="A186:B186"/>
    <mergeCell ref="A187:B187"/>
    <mergeCell ref="A188:B188"/>
    <mergeCell ref="C179:L179"/>
    <mergeCell ref="C180:L180"/>
    <mergeCell ref="C181:L181"/>
    <mergeCell ref="C182:L182"/>
    <mergeCell ref="C183:L183"/>
    <mergeCell ref="A179:B179"/>
    <mergeCell ref="A180:B180"/>
    <mergeCell ref="A181:B181"/>
    <mergeCell ref="A182:B182"/>
    <mergeCell ref="A183:B183"/>
    <mergeCell ref="C184:L184"/>
    <mergeCell ref="C185:L185"/>
    <mergeCell ref="A185:B185"/>
    <mergeCell ref="C186:L186"/>
    <mergeCell ref="C187:L187"/>
    <mergeCell ref="C188:L188"/>
    <mergeCell ref="A184:B184"/>
    <mergeCell ref="A175:L175"/>
    <mergeCell ref="C176:L176"/>
    <mergeCell ref="C177:L177"/>
    <mergeCell ref="C178:L178"/>
    <mergeCell ref="A176:B176"/>
    <mergeCell ref="A177:B177"/>
    <mergeCell ref="A178:B178"/>
    <mergeCell ref="A174:B174"/>
    <mergeCell ref="C174:L174"/>
    <mergeCell ref="A169:B169"/>
    <mergeCell ref="A170:B170"/>
    <mergeCell ref="A171:B171"/>
    <mergeCell ref="A172:B172"/>
    <mergeCell ref="A173:B173"/>
    <mergeCell ref="C169:L169"/>
    <mergeCell ref="C170:L170"/>
    <mergeCell ref="C171:L171"/>
    <mergeCell ref="C172:L172"/>
    <mergeCell ref="C173:L173"/>
    <mergeCell ref="A165:L165"/>
    <mergeCell ref="A164:B164"/>
    <mergeCell ref="C164:L164"/>
    <mergeCell ref="A166:B166"/>
    <mergeCell ref="A167:B167"/>
    <mergeCell ref="A168:B168"/>
    <mergeCell ref="C166:L166"/>
    <mergeCell ref="C167:L167"/>
    <mergeCell ref="C168:L168"/>
    <mergeCell ref="A159:B159"/>
    <mergeCell ref="A160:B160"/>
    <mergeCell ref="A161:B161"/>
    <mergeCell ref="A162:B162"/>
    <mergeCell ref="A163:B163"/>
    <mergeCell ref="C159:L159"/>
    <mergeCell ref="C160:L160"/>
    <mergeCell ref="C161:L161"/>
    <mergeCell ref="C162:L162"/>
    <mergeCell ref="C163:L163"/>
    <mergeCell ref="A154:B154"/>
    <mergeCell ref="A155:B155"/>
    <mergeCell ref="A156:B156"/>
    <mergeCell ref="A157:B157"/>
    <mergeCell ref="A158:B158"/>
    <mergeCell ref="C154:L154"/>
    <mergeCell ref="C155:L155"/>
    <mergeCell ref="C156:L156"/>
    <mergeCell ref="C157:L157"/>
    <mergeCell ref="C158:L158"/>
    <mergeCell ref="A151:L151"/>
    <mergeCell ref="A149:B149"/>
    <mergeCell ref="A150:B150"/>
    <mergeCell ref="C149:L149"/>
    <mergeCell ref="C150:L150"/>
    <mergeCell ref="A152:B152"/>
    <mergeCell ref="A153:B153"/>
    <mergeCell ref="C152:L152"/>
    <mergeCell ref="C153:L153"/>
    <mergeCell ref="A146:B146"/>
    <mergeCell ref="A147:B147"/>
    <mergeCell ref="A148:B148"/>
    <mergeCell ref="A145:B145"/>
    <mergeCell ref="C144:L144"/>
    <mergeCell ref="C145:L145"/>
    <mergeCell ref="C146:L146"/>
    <mergeCell ref="C147:L147"/>
    <mergeCell ref="C148:L148"/>
    <mergeCell ref="A140:B140"/>
    <mergeCell ref="A141:B141"/>
    <mergeCell ref="A142:B142"/>
    <mergeCell ref="A143:B143"/>
    <mergeCell ref="C140:L140"/>
    <mergeCell ref="C141:L141"/>
    <mergeCell ref="C142:L142"/>
    <mergeCell ref="C143:L143"/>
    <mergeCell ref="A144:B144"/>
    <mergeCell ref="A136:B136"/>
    <mergeCell ref="A137:B137"/>
    <mergeCell ref="A138:B138"/>
    <mergeCell ref="C134:L134"/>
    <mergeCell ref="C135:L135"/>
    <mergeCell ref="C136:L136"/>
    <mergeCell ref="C137:L137"/>
    <mergeCell ref="C138:L138"/>
    <mergeCell ref="A139:L139"/>
    <mergeCell ref="A129:B129"/>
    <mergeCell ref="A130:B130"/>
    <mergeCell ref="A132:B132"/>
    <mergeCell ref="A133:B133"/>
    <mergeCell ref="C129:L129"/>
    <mergeCell ref="C130:L130"/>
    <mergeCell ref="C131:L131"/>
    <mergeCell ref="C132:L132"/>
    <mergeCell ref="C133:L133"/>
    <mergeCell ref="A131:B131"/>
    <mergeCell ref="C121:L121"/>
    <mergeCell ref="C122:L122"/>
    <mergeCell ref="A134:B134"/>
    <mergeCell ref="A135:B135"/>
    <mergeCell ref="A126:B126"/>
    <mergeCell ref="A127:B127"/>
    <mergeCell ref="A128:B128"/>
    <mergeCell ref="C126:L126"/>
    <mergeCell ref="C127:L127"/>
    <mergeCell ref="C128:L128"/>
    <mergeCell ref="C124:L124"/>
    <mergeCell ref="A110:B110"/>
    <mergeCell ref="C110:L110"/>
    <mergeCell ref="A112:B112"/>
    <mergeCell ref="C112:L112"/>
    <mergeCell ref="A111:L111"/>
    <mergeCell ref="A120:B120"/>
    <mergeCell ref="A121:B121"/>
    <mergeCell ref="A122:B122"/>
    <mergeCell ref="C120:L120"/>
    <mergeCell ref="A251:L251"/>
    <mergeCell ref="A231:L231"/>
    <mergeCell ref="A232:L232"/>
    <mergeCell ref="A233:L233"/>
    <mergeCell ref="C234:K234"/>
    <mergeCell ref="C235:K235"/>
    <mergeCell ref="K102:L102"/>
    <mergeCell ref="C103:E103"/>
    <mergeCell ref="F103:G103"/>
    <mergeCell ref="K103:L103"/>
    <mergeCell ref="C104:E104"/>
    <mergeCell ref="K113:L113"/>
    <mergeCell ref="E113:F113"/>
    <mergeCell ref="C113:D113"/>
    <mergeCell ref="G113:J113"/>
    <mergeCell ref="C108:L108"/>
    <mergeCell ref="C109:L109"/>
    <mergeCell ref="C105:E105"/>
    <mergeCell ref="F105:G105"/>
    <mergeCell ref="A227:B227"/>
    <mergeCell ref="C227:K227"/>
    <mergeCell ref="A123:B123"/>
    <mergeCell ref="C123:L123"/>
    <mergeCell ref="A125:L125"/>
    <mergeCell ref="A124:B124"/>
    <mergeCell ref="J45:L45"/>
    <mergeCell ref="A46:L46"/>
    <mergeCell ref="A47:L47"/>
    <mergeCell ref="G55:K55"/>
    <mergeCell ref="A48:F48"/>
    <mergeCell ref="F104:G104"/>
    <mergeCell ref="K104:L104"/>
    <mergeCell ref="K101:L101"/>
    <mergeCell ref="C102:E102"/>
    <mergeCell ref="F102:G102"/>
    <mergeCell ref="G48:L48"/>
    <mergeCell ref="B54:E54"/>
    <mergeCell ref="B50:E50"/>
    <mergeCell ref="H50:K50"/>
    <mergeCell ref="B49:D49"/>
    <mergeCell ref="A45:B45"/>
    <mergeCell ref="H45:I45"/>
    <mergeCell ref="C45:G45"/>
    <mergeCell ref="H49:J49"/>
    <mergeCell ref="G54:K54"/>
    <mergeCell ref="A205:L205"/>
    <mergeCell ref="B73:E73"/>
    <mergeCell ref="B55:E55"/>
    <mergeCell ref="A107:B107"/>
    <mergeCell ref="A86:C90"/>
    <mergeCell ref="D86:L90"/>
    <mergeCell ref="A91:C91"/>
    <mergeCell ref="G56:K56"/>
    <mergeCell ref="B65:E65"/>
    <mergeCell ref="B63:E63"/>
    <mergeCell ref="B56:E56"/>
    <mergeCell ref="F83:L83"/>
    <mergeCell ref="B72:E72"/>
    <mergeCell ref="B74:E74"/>
    <mergeCell ref="G64:K64"/>
    <mergeCell ref="B64:E64"/>
    <mergeCell ref="B80:C80"/>
    <mergeCell ref="B81:C81"/>
    <mergeCell ref="B82:C82"/>
    <mergeCell ref="D80:E80"/>
    <mergeCell ref="D81:E81"/>
    <mergeCell ref="D82:E82"/>
    <mergeCell ref="F82:L82"/>
    <mergeCell ref="F81:L81"/>
    <mergeCell ref="F80:L80"/>
    <mergeCell ref="B83:C83"/>
    <mergeCell ref="A84:C84"/>
    <mergeCell ref="D84:L84"/>
    <mergeCell ref="A85:C85"/>
    <mergeCell ref="D85:L85"/>
    <mergeCell ref="D91:L91"/>
    <mergeCell ref="D83:E83"/>
    <mergeCell ref="G63:K63"/>
    <mergeCell ref="G65:K65"/>
    <mergeCell ref="H105:J105"/>
    <mergeCell ref="A92:C92"/>
    <mergeCell ref="D92:L92"/>
    <mergeCell ref="A93:C93"/>
    <mergeCell ref="D93:L93"/>
    <mergeCell ref="A94:C94"/>
    <mergeCell ref="D94:L94"/>
    <mergeCell ref="A95:C95"/>
    <mergeCell ref="A203:L203"/>
    <mergeCell ref="A204:L204"/>
    <mergeCell ref="A96:C96"/>
    <mergeCell ref="D96:L96"/>
    <mergeCell ref="A97:L97"/>
    <mergeCell ref="A98:L98"/>
    <mergeCell ref="K99:L99"/>
    <mergeCell ref="F99:G99"/>
    <mergeCell ref="C106:L106"/>
    <mergeCell ref="C107:L107"/>
    <mergeCell ref="K105:L105"/>
    <mergeCell ref="A108:B108"/>
    <mergeCell ref="A109:B109"/>
    <mergeCell ref="C99:E99"/>
    <mergeCell ref="C100:E100"/>
    <mergeCell ref="F100:G100"/>
    <mergeCell ref="K100:L100"/>
    <mergeCell ref="C101:E101"/>
    <mergeCell ref="F101:G101"/>
    <mergeCell ref="H99:J99"/>
    <mergeCell ref="C32:E32"/>
    <mergeCell ref="F32:H32"/>
    <mergeCell ref="I32:L32"/>
    <mergeCell ref="A31:B31"/>
    <mergeCell ref="H102:J102"/>
    <mergeCell ref="H103:J103"/>
    <mergeCell ref="H100:J100"/>
    <mergeCell ref="H101:J101"/>
    <mergeCell ref="D95:L95"/>
    <mergeCell ref="A36:B36"/>
    <mergeCell ref="C42:L42"/>
    <mergeCell ref="C43:F43"/>
    <mergeCell ref="A38:B38"/>
    <mergeCell ref="C38:G38"/>
    <mergeCell ref="H38:I38"/>
    <mergeCell ref="J38:L38"/>
    <mergeCell ref="G43:I43"/>
    <mergeCell ref="J43:L43"/>
    <mergeCell ref="A43:B43"/>
    <mergeCell ref="A42:B42"/>
    <mergeCell ref="J33:L33"/>
    <mergeCell ref="A41:B41"/>
    <mergeCell ref="C41:E41"/>
    <mergeCell ref="A39:L39"/>
    <mergeCell ref="A40:B40"/>
    <mergeCell ref="C37:E37"/>
    <mergeCell ref="F37:H37"/>
    <mergeCell ref="I37:L37"/>
    <mergeCell ref="G40:I40"/>
    <mergeCell ref="K40:L40"/>
    <mergeCell ref="A30:B30"/>
    <mergeCell ref="C30:E30"/>
    <mergeCell ref="C36:E36"/>
    <mergeCell ref="A33:B33"/>
    <mergeCell ref="C33:G33"/>
    <mergeCell ref="H33:I33"/>
    <mergeCell ref="C31:E31"/>
    <mergeCell ref="F31:H31"/>
    <mergeCell ref="I31:L31"/>
    <mergeCell ref="A32:B32"/>
    <mergeCell ref="C27:E27"/>
    <mergeCell ref="F27:H27"/>
    <mergeCell ref="I27:L27"/>
    <mergeCell ref="J28:L28"/>
    <mergeCell ref="F30:H30"/>
    <mergeCell ref="I30:J30"/>
    <mergeCell ref="K30:L30"/>
    <mergeCell ref="C29:E29"/>
    <mergeCell ref="G29:I29"/>
    <mergeCell ref="K29:L29"/>
    <mergeCell ref="A34:B34"/>
    <mergeCell ref="C34:E34"/>
    <mergeCell ref="G34:I34"/>
    <mergeCell ref="K34:L34"/>
    <mergeCell ref="F36:H36"/>
    <mergeCell ref="I36:L36"/>
    <mergeCell ref="I35:J35"/>
    <mergeCell ref="A1:L1"/>
    <mergeCell ref="A2:L2"/>
    <mergeCell ref="A3:L3"/>
    <mergeCell ref="A4:B4"/>
    <mergeCell ref="C4:L4"/>
    <mergeCell ref="C10:L10"/>
    <mergeCell ref="A5:B5"/>
    <mergeCell ref="C5:L5"/>
    <mergeCell ref="A6:B6"/>
    <mergeCell ref="C6:L6"/>
    <mergeCell ref="C21:E21"/>
    <mergeCell ref="F21:H21"/>
    <mergeCell ref="I21:L21"/>
    <mergeCell ref="A12:L12"/>
    <mergeCell ref="A13:B14"/>
    <mergeCell ref="D13:G13"/>
    <mergeCell ref="I13:L13"/>
    <mergeCell ref="D14:G14"/>
    <mergeCell ref="I14:L14"/>
    <mergeCell ref="A15:B16"/>
    <mergeCell ref="A7:B7"/>
    <mergeCell ref="C7:L7"/>
    <mergeCell ref="J11:L11"/>
    <mergeCell ref="A18:L18"/>
    <mergeCell ref="J8:L8"/>
    <mergeCell ref="A9:B9"/>
    <mergeCell ref="A8:B8"/>
    <mergeCell ref="C8:F8"/>
    <mergeCell ref="G8:I8"/>
    <mergeCell ref="A11:B11"/>
    <mergeCell ref="C11:F11"/>
    <mergeCell ref="G11:I11"/>
    <mergeCell ref="C19:E19"/>
    <mergeCell ref="A19:B19"/>
    <mergeCell ref="I20:J20"/>
    <mergeCell ref="K20:L20"/>
    <mergeCell ref="C9:E9"/>
    <mergeCell ref="F9:L9"/>
    <mergeCell ref="A10:B10"/>
    <mergeCell ref="G19:I19"/>
    <mergeCell ref="K19:L19"/>
    <mergeCell ref="A20:B20"/>
    <mergeCell ref="C20:E20"/>
    <mergeCell ref="F20:H20"/>
    <mergeCell ref="I15:L15"/>
    <mergeCell ref="A27:B27"/>
    <mergeCell ref="A28:B28"/>
    <mergeCell ref="C24:E24"/>
    <mergeCell ref="G24:I24"/>
    <mergeCell ref="K24:L24"/>
    <mergeCell ref="A44:B44"/>
    <mergeCell ref="C44:E44"/>
    <mergeCell ref="C40:E40"/>
    <mergeCell ref="F44:G44"/>
    <mergeCell ref="H44:I44"/>
    <mergeCell ref="K44:L44"/>
    <mergeCell ref="G41:I41"/>
    <mergeCell ref="J41:L41"/>
    <mergeCell ref="A24:B24"/>
    <mergeCell ref="C28:G28"/>
    <mergeCell ref="H28:I28"/>
    <mergeCell ref="A37:B37"/>
    <mergeCell ref="A35:B35"/>
    <mergeCell ref="C35:E35"/>
    <mergeCell ref="F35:H35"/>
    <mergeCell ref="A26:B26"/>
    <mergeCell ref="C22:E22"/>
    <mergeCell ref="F22:H22"/>
    <mergeCell ref="D15:G15"/>
    <mergeCell ref="J23:L23"/>
    <mergeCell ref="K35:L35"/>
    <mergeCell ref="A25:B25"/>
    <mergeCell ref="C25:E25"/>
    <mergeCell ref="F25:H25"/>
    <mergeCell ref="I25:J25"/>
    <mergeCell ref="K25:L25"/>
    <mergeCell ref="A23:B23"/>
    <mergeCell ref="C23:G23"/>
    <mergeCell ref="D16:G16"/>
    <mergeCell ref="I16:L16"/>
    <mergeCell ref="A17:B17"/>
    <mergeCell ref="C17:L17"/>
    <mergeCell ref="I22:L22"/>
    <mergeCell ref="H23:I23"/>
    <mergeCell ref="A22:B22"/>
    <mergeCell ref="A21:B21"/>
    <mergeCell ref="C26:E26"/>
    <mergeCell ref="F26:H26"/>
    <mergeCell ref="I26:L26"/>
    <mergeCell ref="A29:B29"/>
    <mergeCell ref="A230:L230"/>
    <mergeCell ref="A211:B211"/>
    <mergeCell ref="A225:L225"/>
    <mergeCell ref="A213:B213"/>
    <mergeCell ref="C213:K213"/>
    <mergeCell ref="O248:T250"/>
    <mergeCell ref="A244:L244"/>
    <mergeCell ref="O244:T244"/>
    <mergeCell ref="A245:D245"/>
    <mergeCell ref="A224:L224"/>
    <mergeCell ref="C226:K226"/>
    <mergeCell ref="A217:L217"/>
    <mergeCell ref="C218:K218"/>
    <mergeCell ref="A235:B235"/>
    <mergeCell ref="A209:L209"/>
    <mergeCell ref="C210:K210"/>
    <mergeCell ref="C211:K211"/>
    <mergeCell ref="C117:D117"/>
    <mergeCell ref="C118:D118"/>
    <mergeCell ref="C119:D119"/>
    <mergeCell ref="E117:F117"/>
    <mergeCell ref="E118:F118"/>
    <mergeCell ref="A219:B219"/>
    <mergeCell ref="C219:K219"/>
    <mergeCell ref="A214:L214"/>
    <mergeCell ref="A215:L215"/>
    <mergeCell ref="A216:L216"/>
    <mergeCell ref="A77:L77"/>
    <mergeCell ref="A79:L79"/>
    <mergeCell ref="A78:L78"/>
    <mergeCell ref="E114:F114"/>
    <mergeCell ref="E115:F115"/>
    <mergeCell ref="E116:F116"/>
    <mergeCell ref="C114:D114"/>
    <mergeCell ref="C115:D115"/>
    <mergeCell ref="C116:D116"/>
    <mergeCell ref="H104:J104"/>
    <mergeCell ref="E119:F119"/>
    <mergeCell ref="K114:L114"/>
    <mergeCell ref="A106:B106"/>
    <mergeCell ref="A206:L206"/>
    <mergeCell ref="A207:L207"/>
    <mergeCell ref="A208:L208"/>
    <mergeCell ref="G114:J114"/>
    <mergeCell ref="G115:J115"/>
    <mergeCell ref="G116:J116"/>
    <mergeCell ref="G117:J117"/>
    <mergeCell ref="A240:L240"/>
    <mergeCell ref="A241:L241"/>
    <mergeCell ref="A242:L242"/>
    <mergeCell ref="A273:L273"/>
    <mergeCell ref="A274:L274"/>
    <mergeCell ref="A275:L275"/>
    <mergeCell ref="A250:L250"/>
    <mergeCell ref="A272:L272"/>
    <mergeCell ref="A252:L252"/>
    <mergeCell ref="A253:L253"/>
    <mergeCell ref="A276:L276"/>
    <mergeCell ref="A277:D277"/>
    <mergeCell ref="A278:L278"/>
    <mergeCell ref="A279:L279"/>
    <mergeCell ref="A280:L280"/>
    <mergeCell ref="A281:L281"/>
    <mergeCell ref="A301:L301"/>
    <mergeCell ref="A303:C303"/>
    <mergeCell ref="D303:H303"/>
    <mergeCell ref="I303:L303"/>
    <mergeCell ref="O276:T276"/>
    <mergeCell ref="O280:T282"/>
    <mergeCell ref="A291:L291"/>
    <mergeCell ref="A292:L292"/>
    <mergeCell ref="A293:L293"/>
    <mergeCell ref="A294:L294"/>
    <mergeCell ref="A300:L300"/>
    <mergeCell ref="A284:L284"/>
    <mergeCell ref="A285:L285"/>
    <mergeCell ref="A286:L286"/>
    <mergeCell ref="A287:L287"/>
    <mergeCell ref="A288:L288"/>
    <mergeCell ref="A289:L289"/>
    <mergeCell ref="A290:L290"/>
    <mergeCell ref="A282:L283"/>
    <mergeCell ref="A306:L306"/>
    <mergeCell ref="A307:L307"/>
    <mergeCell ref="A308:L308"/>
    <mergeCell ref="A296:L296"/>
    <mergeCell ref="A297:L297"/>
    <mergeCell ref="A298:L298"/>
    <mergeCell ref="A299:L299"/>
    <mergeCell ref="A320:L320"/>
    <mergeCell ref="A321:L321"/>
    <mergeCell ref="A309:L309"/>
    <mergeCell ref="A310:L310"/>
    <mergeCell ref="O310:T310"/>
    <mergeCell ref="A311:D311"/>
    <mergeCell ref="A312:L312"/>
    <mergeCell ref="A313:L313"/>
    <mergeCell ref="A314:L314"/>
    <mergeCell ref="O314:T316"/>
    <mergeCell ref="A315:L315"/>
    <mergeCell ref="A316:L317"/>
    <mergeCell ref="A318:L318"/>
    <mergeCell ref="A319:L319"/>
    <mergeCell ref="A343:L343"/>
    <mergeCell ref="A322:L322"/>
    <mergeCell ref="A323:L323"/>
    <mergeCell ref="A324:L324"/>
    <mergeCell ref="A325:L325"/>
    <mergeCell ref="A326:L326"/>
    <mergeCell ref="A327:L327"/>
    <mergeCell ref="A331:L331"/>
    <mergeCell ref="A332:L332"/>
    <mergeCell ref="I337:L337"/>
    <mergeCell ref="A328:L328"/>
    <mergeCell ref="A330:L330"/>
    <mergeCell ref="A340:L340"/>
    <mergeCell ref="A341:L341"/>
    <mergeCell ref="A342:L342"/>
    <mergeCell ref="O348:T350"/>
    <mergeCell ref="A349:L349"/>
    <mergeCell ref="A350:L351"/>
    <mergeCell ref="A344:L344"/>
    <mergeCell ref="O344:T344"/>
    <mergeCell ref="A333:L333"/>
    <mergeCell ref="A334:L334"/>
    <mergeCell ref="A335:L335"/>
    <mergeCell ref="A337:C337"/>
    <mergeCell ref="D337:H337"/>
    <mergeCell ref="A369:L369"/>
    <mergeCell ref="A361:L361"/>
    <mergeCell ref="A362:L362"/>
    <mergeCell ref="A345:D345"/>
    <mergeCell ref="A346:L346"/>
    <mergeCell ref="A347:L347"/>
    <mergeCell ref="A348:L348"/>
    <mergeCell ref="A360:L360"/>
    <mergeCell ref="A352:L352"/>
    <mergeCell ref="A353:L353"/>
    <mergeCell ref="A366:L366"/>
    <mergeCell ref="A367:L367"/>
    <mergeCell ref="A368:L368"/>
    <mergeCell ref="A354:L354"/>
    <mergeCell ref="A355:L355"/>
    <mergeCell ref="A356:L356"/>
    <mergeCell ref="A357:L357"/>
    <mergeCell ref="A358:L358"/>
    <mergeCell ref="A359:L359"/>
    <mergeCell ref="A386:L386"/>
    <mergeCell ref="A387:L387"/>
    <mergeCell ref="A388:L388"/>
    <mergeCell ref="A371:C371"/>
    <mergeCell ref="D371:H371"/>
    <mergeCell ref="I371:L371"/>
    <mergeCell ref="A376:L376"/>
    <mergeCell ref="A377:L377"/>
    <mergeCell ref="A378:L378"/>
    <mergeCell ref="O382:T384"/>
    <mergeCell ref="A383:L383"/>
    <mergeCell ref="A384:L385"/>
    <mergeCell ref="O378:T378"/>
    <mergeCell ref="A379:D379"/>
    <mergeCell ref="A380:L380"/>
    <mergeCell ref="A400:L400"/>
    <mergeCell ref="A401:L401"/>
    <mergeCell ref="A402:L402"/>
    <mergeCell ref="A392:L392"/>
    <mergeCell ref="A393:L393"/>
    <mergeCell ref="A394:L394"/>
    <mergeCell ref="A395:L395"/>
    <mergeCell ref="A403:L403"/>
    <mergeCell ref="A405:C405"/>
    <mergeCell ref="D405:H405"/>
    <mergeCell ref="I405:L405"/>
    <mergeCell ref="M273:N274"/>
    <mergeCell ref="M77:N78"/>
    <mergeCell ref="M203:N204"/>
    <mergeCell ref="M240:N241"/>
    <mergeCell ref="A390:L390"/>
    <mergeCell ref="A391:L391"/>
    <mergeCell ref="A396:L396"/>
    <mergeCell ref="A398:L398"/>
    <mergeCell ref="A399:L399"/>
    <mergeCell ref="A381:L381"/>
    <mergeCell ref="A382:L382"/>
    <mergeCell ref="A364:L364"/>
    <mergeCell ref="A365:L365"/>
    <mergeCell ref="A389:L389"/>
    <mergeCell ref="A374:L374"/>
    <mergeCell ref="A375:L375"/>
    <mergeCell ref="G118:J118"/>
    <mergeCell ref="G119:J119"/>
    <mergeCell ref="K115:L115"/>
    <mergeCell ref="K116:L116"/>
    <mergeCell ref="K117:L117"/>
    <mergeCell ref="K118:L118"/>
    <mergeCell ref="K119:L119"/>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A1" sqref="A1"/>
      <selection pane="bottomLeft" activeCell="B6" sqref="B6:K6"/>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89" t="s">
        <v>1572</v>
      </c>
      <c r="B1" s="290"/>
      <c r="C1" s="290"/>
      <c r="D1" s="290"/>
      <c r="E1" s="290"/>
      <c r="F1" s="290"/>
      <c r="G1" s="290"/>
      <c r="H1" s="290"/>
      <c r="I1" s="290"/>
      <c r="J1" s="290"/>
      <c r="K1" s="290"/>
      <c r="L1" s="291"/>
    </row>
    <row r="2" spans="1:16" ht="45" customHeight="1">
      <c r="A2" s="658" t="s">
        <v>1574</v>
      </c>
      <c r="B2" s="659"/>
      <c r="C2" s="659"/>
      <c r="D2" s="659"/>
      <c r="E2" s="659"/>
      <c r="F2" s="659"/>
      <c r="G2" s="659"/>
      <c r="H2" s="659"/>
      <c r="I2" s="659"/>
      <c r="J2" s="659"/>
      <c r="K2" s="659"/>
      <c r="L2" s="660"/>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61" t="str">
        <f>"Podnositelj prijave "&amp;P2&amp;" "&amp;P4&amp;" (OIB:"&amp;P5&amp;") obiteljska kuća, katastarska općina "&amp;P6&amp;", broj zemljoknjižnog uloška "&amp;P7&amp;":"</f>
        <v>Podnositelj prijave 0 0 (OIB:0) obiteljska kuća, katastarska općina 0, broj zemljoknjižnog uloška 0:</v>
      </c>
      <c r="B4" s="662"/>
      <c r="C4" s="662"/>
      <c r="D4" s="662"/>
      <c r="E4" s="662"/>
      <c r="F4" s="662"/>
      <c r="G4" s="662"/>
      <c r="H4" s="662"/>
      <c r="I4" s="662"/>
      <c r="J4" s="662"/>
      <c r="K4" s="662"/>
      <c r="L4" s="663"/>
      <c r="N4" s="40"/>
      <c r="P4" s="41">
        <f>'PRIJAVNI OBRAZAC'!C5</f>
        <v>0</v>
      </c>
    </row>
    <row r="5" spans="1:16" ht="98.25" customHeight="1">
      <c r="A5" s="664" t="s">
        <v>1585</v>
      </c>
      <c r="B5" s="665"/>
      <c r="C5" s="665"/>
      <c r="D5" s="665"/>
      <c r="E5" s="665"/>
      <c r="F5" s="665"/>
      <c r="G5" s="665"/>
      <c r="H5" s="665"/>
      <c r="I5" s="665"/>
      <c r="J5" s="665"/>
      <c r="K5" s="665"/>
      <c r="L5" s="666"/>
      <c r="N5" s="40"/>
      <c r="P5" s="41">
        <f>'PRIJAVNI OBRAZAC'!C6</f>
        <v>0</v>
      </c>
    </row>
    <row r="6" spans="1:16" ht="39.75" customHeight="1">
      <c r="A6" s="52" t="s">
        <v>1584</v>
      </c>
      <c r="B6" s="654"/>
      <c r="C6" s="654"/>
      <c r="D6" s="654"/>
      <c r="E6" s="654"/>
      <c r="F6" s="654"/>
      <c r="G6" s="654"/>
      <c r="H6" s="654"/>
      <c r="I6" s="654"/>
      <c r="J6" s="654"/>
      <c r="K6" s="654"/>
      <c r="L6" s="43" t="s">
        <v>1586</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5"/>
      <c r="B8" s="656"/>
      <c r="C8" s="652"/>
      <c r="D8" s="652"/>
      <c r="E8" s="652"/>
      <c r="F8" s="652"/>
      <c r="G8" s="652"/>
      <c r="H8" s="652"/>
      <c r="I8" s="652"/>
      <c r="J8" s="652"/>
      <c r="K8" s="652"/>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5"/>
      <c r="B11" s="656"/>
      <c r="C11" s="652"/>
      <c r="D11" s="652"/>
      <c r="E11" s="652"/>
      <c r="F11" s="652"/>
      <c r="G11" s="652"/>
      <c r="H11" s="652"/>
      <c r="I11" s="652"/>
      <c r="J11" s="652"/>
      <c r="K11" s="652"/>
      <c r="L11" s="43"/>
      <c r="N11" s="44"/>
    </row>
    <row r="12" spans="1:14" ht="30" customHeight="1">
      <c r="A12" s="52" t="s">
        <v>1488</v>
      </c>
      <c r="B12" s="28"/>
      <c r="C12" s="657" t="str">
        <f>'PRIJAVNI OBRAZAC'!B27</f>
        <v>,</v>
      </c>
      <c r="D12" s="657"/>
      <c r="E12" s="657"/>
      <c r="F12" s="176">
        <f ca="1">TODAY()</f>
        <v>42123</v>
      </c>
      <c r="G12" s="177"/>
      <c r="H12" s="177"/>
      <c r="I12" s="177"/>
      <c r="J12" s="177"/>
      <c r="K12" s="177"/>
      <c r="L12" s="43"/>
      <c r="N12" s="44"/>
    </row>
    <row r="13" spans="1:14" ht="30" customHeight="1">
      <c r="A13" s="42"/>
      <c r="B13" s="28"/>
      <c r="C13" s="653" t="s">
        <v>1520</v>
      </c>
      <c r="D13" s="653"/>
      <c r="E13" s="653"/>
      <c r="F13" s="653"/>
      <c r="G13" s="653"/>
      <c r="H13" s="653"/>
      <c r="I13" s="653"/>
      <c r="J13" s="653"/>
      <c r="K13" s="653"/>
      <c r="L13" s="43"/>
      <c r="N13" s="44"/>
    </row>
    <row r="14" spans="1:14" ht="30" customHeight="1">
      <c r="A14" s="655"/>
      <c r="B14" s="656"/>
      <c r="C14" s="667"/>
      <c r="D14" s="667"/>
      <c r="E14" s="667"/>
      <c r="F14" s="667"/>
      <c r="G14" s="667"/>
      <c r="H14" s="667"/>
      <c r="I14" s="667"/>
      <c r="J14" s="667"/>
      <c r="K14" s="667"/>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5"/>
      <c r="B17" s="656"/>
      <c r="C17" s="652"/>
      <c r="D17" s="652"/>
      <c r="E17" s="652"/>
      <c r="F17" s="652"/>
      <c r="G17" s="652"/>
      <c r="H17" s="652"/>
      <c r="I17" s="652"/>
      <c r="J17" s="652"/>
      <c r="K17" s="652"/>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5"/>
      <c r="B20" s="656"/>
      <c r="C20" s="652"/>
      <c r="D20" s="652"/>
      <c r="E20" s="652"/>
      <c r="F20" s="652"/>
      <c r="G20" s="652"/>
      <c r="H20" s="652"/>
      <c r="I20" s="652"/>
      <c r="J20" s="652"/>
      <c r="K20" s="652"/>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5"/>
      <c r="B23" s="656"/>
      <c r="C23" s="652"/>
      <c r="D23" s="652"/>
      <c r="E23" s="652"/>
      <c r="F23" s="652"/>
      <c r="G23" s="652"/>
      <c r="H23" s="652"/>
      <c r="I23" s="652"/>
      <c r="J23" s="652"/>
      <c r="K23" s="652"/>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5"/>
      <c r="B26" s="656"/>
      <c r="C26" s="652"/>
      <c r="D26" s="652"/>
      <c r="E26" s="652"/>
      <c r="F26" s="652"/>
      <c r="G26" s="652"/>
      <c r="H26" s="652"/>
      <c r="I26" s="652"/>
      <c r="J26" s="652"/>
      <c r="K26" s="652"/>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5"/>
      <c r="B29" s="656"/>
      <c r="C29" s="652"/>
      <c r="D29" s="652"/>
      <c r="E29" s="652"/>
      <c r="F29" s="652"/>
      <c r="G29" s="652"/>
      <c r="H29" s="652"/>
      <c r="I29" s="652"/>
      <c r="J29" s="652"/>
      <c r="K29" s="652"/>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68"/>
      <c r="B33" s="669"/>
      <c r="C33" s="670"/>
      <c r="D33" s="670"/>
      <c r="E33" s="670"/>
      <c r="F33" s="670"/>
      <c r="G33" s="670"/>
      <c r="H33" s="670"/>
      <c r="I33" s="670"/>
      <c r="J33" s="670"/>
      <c r="K33" s="670"/>
      <c r="L33" s="47"/>
      <c r="N33" s="44"/>
    </row>
  </sheetData>
  <sheetProtection password="D04F" sheet="1" objects="1" scenarios="1" selectLockedCells="1"/>
  <mergeCells count="25">
    <mergeCell ref="A26:B26"/>
    <mergeCell ref="C26:K26"/>
    <mergeCell ref="A17:B17"/>
    <mergeCell ref="C17:K17"/>
    <mergeCell ref="A29:B29"/>
    <mergeCell ref="C29:K29"/>
    <mergeCell ref="A33:B33"/>
    <mergeCell ref="C33:K33"/>
    <mergeCell ref="A20:B20"/>
    <mergeCell ref="C20:K20"/>
    <mergeCell ref="A23:B23"/>
    <mergeCell ref="C23:K23"/>
    <mergeCell ref="A1:L1"/>
    <mergeCell ref="A2:L2"/>
    <mergeCell ref="A4:L4"/>
    <mergeCell ref="A5:L5"/>
    <mergeCell ref="A8:B8"/>
    <mergeCell ref="A14:B14"/>
    <mergeCell ref="C14:K14"/>
    <mergeCell ref="C8:K8"/>
    <mergeCell ref="C13:K13"/>
    <mergeCell ref="B6:K6"/>
    <mergeCell ref="A11:B11"/>
    <mergeCell ref="C11:K11"/>
    <mergeCell ref="C12:E12"/>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Stanislava Opsenica</cp:lastModifiedBy>
  <cp:lastPrinted>2015-04-29T18:24:38Z</cp:lastPrinted>
  <dcterms:created xsi:type="dcterms:W3CDTF">2015-01-22T09:08:44Z</dcterms:created>
  <dcterms:modified xsi:type="dcterms:W3CDTF">2015-04-29T18:37:01Z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